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mil.nowak\Desktop\POP sprawozdanie za 2021\"/>
    </mc:Choice>
  </mc:AlternateContent>
  <bookViews>
    <workbookView xWindow="0" yWindow="0" windowWidth="28800" windowHeight="10290" activeTab="8"/>
  </bookViews>
  <sheets>
    <sheet name="Tabela Informacyjna" sheetId="1" r:id="rId1"/>
    <sheet name="ZSO" sheetId="8" r:id="rId2"/>
    <sheet name="EE" sheetId="2" r:id="rId3"/>
    <sheet name="KPP" sheetId="6" r:id="rId4"/>
    <sheet name="PDK" sheetId="11" r:id="rId5"/>
    <sheet name="PDK_rozporz" sheetId="12" r:id="rId6"/>
    <sheet name="działania dodatkowe" sheetId="4" r:id="rId7"/>
    <sheet name="wydane decyzje" sheetId="16" r:id="rId8"/>
    <sheet name="wydane akty prawne" sheetId="17" r:id="rId9"/>
    <sheet name="lista gmin" sheetId="9" r:id="rId10"/>
    <sheet name="kody działań" sheetId="5" r:id="rId11"/>
    <sheet name="wskaźniki" sheetId="13" r:id="rId12"/>
    <sheet name="wskaźniki POP_przeliczenie efek" sheetId="15" state="hidden" r:id="rId13"/>
  </sheets>
  <definedNames>
    <definedName name="_Hlk42630443" localSheetId="12">#REF!</definedName>
    <definedName name="_Toc42678929" localSheetId="12">#REF!</definedName>
    <definedName name="_xlnm.Database">#REF!</definedName>
    <definedName name="liniowe">'kody działań'!$A$62:$A$72</definedName>
    <definedName name="lista">'kody działań'!$A$56:$A$59</definedName>
    <definedName name="listadzialan">'kody działań'!$A$56:$A$59</definedName>
    <definedName name="Nazwy_Gmin">'lista gmin'!$C$3:$C$84</definedName>
    <definedName name="powierzchniowe">'kody działań'!$A$75:$A$83</definedName>
    <definedName name="punktowe">'kody działań'!$A$86:$A$95</definedName>
    <definedName name="sposob_finansowania">'kody działań'!$A$152:$A$157</definedName>
    <definedName name="wskaznik_monitorowania_akcji">'kody działań'!$A$137:$A$146</definedName>
    <definedName name="wspomagajace">'kody działań'!$A$98:$A$105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6" l="1"/>
  <c r="C42" i="2"/>
  <c r="C54" i="8"/>
  <c r="E4" i="17" l="1"/>
  <c r="C2" i="17"/>
  <c r="E4" i="16"/>
  <c r="C2" i="16"/>
  <c r="C12" i="11" l="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11" i="11"/>
  <c r="H32" i="6" l="1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24" i="6"/>
  <c r="G24" i="6"/>
  <c r="F24" i="6"/>
  <c r="E24" i="6"/>
  <c r="D24" i="6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D37" i="8"/>
  <c r="D36" i="8"/>
  <c r="H45" i="8"/>
  <c r="G44" i="8"/>
  <c r="F44" i="8"/>
  <c r="E44" i="8"/>
  <c r="D44" i="8"/>
  <c r="H44" i="8"/>
  <c r="G43" i="8"/>
  <c r="F43" i="8"/>
  <c r="E43" i="8"/>
  <c r="D43" i="8"/>
  <c r="H43" i="8"/>
  <c r="G42" i="8"/>
  <c r="F42" i="8"/>
  <c r="E42" i="8"/>
  <c r="D42" i="8"/>
  <c r="H42" i="8"/>
  <c r="G41" i="8"/>
  <c r="F41" i="8"/>
  <c r="E41" i="8"/>
  <c r="D41" i="8"/>
  <c r="H41" i="8"/>
  <c r="G40" i="8"/>
  <c r="F40" i="8"/>
  <c r="E40" i="8"/>
  <c r="D40" i="8"/>
  <c r="H40" i="8"/>
  <c r="G39" i="8"/>
  <c r="F39" i="8"/>
  <c r="E39" i="8"/>
  <c r="D39" i="8"/>
  <c r="H39" i="8"/>
  <c r="G38" i="8"/>
  <c r="F38" i="8"/>
  <c r="E38" i="8"/>
  <c r="D38" i="8"/>
  <c r="H38" i="8"/>
  <c r="G37" i="8"/>
  <c r="F37" i="8"/>
  <c r="E37" i="8"/>
  <c r="H37" i="8"/>
  <c r="G36" i="8"/>
  <c r="F36" i="8"/>
  <c r="E36" i="8"/>
  <c r="C8" i="1" l="1"/>
  <c r="C6" i="8"/>
  <c r="C6" i="2"/>
  <c r="C4" i="17" l="1"/>
  <c r="C4" i="16"/>
  <c r="E4" i="4"/>
  <c r="C6" i="12" l="1"/>
  <c r="C6" i="6"/>
  <c r="C2" i="11"/>
  <c r="C10" i="6" l="1"/>
  <c r="C7" i="6"/>
  <c r="C10" i="2"/>
  <c r="C7" i="2"/>
  <c r="C10" i="8"/>
  <c r="D53" i="8"/>
  <c r="D52" i="8"/>
  <c r="D51" i="8"/>
  <c r="C7" i="8"/>
  <c r="C2" i="12" l="1"/>
  <c r="H34" i="6"/>
  <c r="G34" i="6"/>
  <c r="F34" i="6"/>
  <c r="E34" i="6"/>
  <c r="D34" i="6"/>
  <c r="G34" i="2"/>
  <c r="E34" i="2"/>
  <c r="H34" i="2" l="1"/>
  <c r="F34" i="2"/>
  <c r="D34" i="2"/>
  <c r="G32" i="8" l="1"/>
  <c r="F32" i="8"/>
  <c r="E32" i="8"/>
  <c r="D32" i="8"/>
  <c r="D46" i="8" l="1"/>
  <c r="H47" i="8"/>
  <c r="F46" i="8"/>
  <c r="E46" i="8"/>
  <c r="G46" i="8"/>
  <c r="C2" i="4"/>
  <c r="E3" i="11"/>
  <c r="C4" i="12" l="1"/>
  <c r="D9" i="1"/>
  <c r="C11" i="1"/>
  <c r="F72" i="5"/>
  <c r="F71" i="5"/>
  <c r="F70" i="5"/>
  <c r="F69" i="5"/>
  <c r="F68" i="5"/>
  <c r="F67" i="5"/>
  <c r="F66" i="5"/>
  <c r="F65" i="5"/>
  <c r="F64" i="5"/>
  <c r="F63" i="5"/>
  <c r="F61" i="5"/>
  <c r="F60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" i="17" l="1"/>
  <c r="E2" i="16"/>
  <c r="C1" i="12"/>
  <c r="C1" i="17"/>
  <c r="C1" i="16"/>
  <c r="E2" i="4"/>
  <c r="C5" i="12"/>
  <c r="E2" i="11"/>
  <c r="C1" i="4"/>
  <c r="C1" i="11"/>
  <c r="C4" i="4"/>
  <c r="C4" i="11"/>
</calcChain>
</file>

<file path=xl/comments1.xml><?xml version="1.0" encoding="utf-8"?>
<comments xmlns="http://schemas.openxmlformats.org/spreadsheetml/2006/main">
  <authors>
    <author>Zespół Polityk Ekologicznych</author>
  </authors>
  <commentList>
    <comment ref="J34" authorId="0" shapeId="0">
      <text>
        <r>
          <rPr>
            <b/>
            <sz val="9"/>
            <color indexed="81"/>
            <rFont val="Tahoma"/>
            <family val="2"/>
            <charset val="238"/>
          </rPr>
          <t>Zespół Polityk Ekologicznych:</t>
        </r>
        <r>
          <rPr>
            <sz val="9"/>
            <color indexed="81"/>
            <rFont val="Tahoma"/>
            <family val="2"/>
            <charset val="238"/>
          </rPr>
          <t xml:space="preserve">
Gosławice, Grudzice, Kolonia Gosławicka, Malina, Zakrzów, Półwieś, a także Chmielowice, Krzanowice i Winów</t>
        </r>
      </text>
    </comment>
  </commentList>
</comments>
</file>

<file path=xl/sharedStrings.xml><?xml version="1.0" encoding="utf-8"?>
<sst xmlns="http://schemas.openxmlformats.org/spreadsheetml/2006/main" count="1235" uniqueCount="637">
  <si>
    <t>EE klasyfikacja zadania</t>
  </si>
  <si>
    <t>EE opis prowadzonych działań</t>
  </si>
  <si>
    <t>ulotki</t>
  </si>
  <si>
    <t>imprezy</t>
  </si>
  <si>
    <t>akcje edukacyjne</t>
  </si>
  <si>
    <t>audycje</t>
  </si>
  <si>
    <t>konferencje</t>
  </si>
  <si>
    <t>działania informacyjne i szkoleniowe</t>
  </si>
  <si>
    <t>wybierz z listy</t>
  </si>
  <si>
    <t>prowadzenie akcji edukacyjnych uświadamiających mieszkańcom zagrożenia dla zdrowia, jakie niesie ze sobą zanieczyszczenie powietrza</t>
  </si>
  <si>
    <t xml:space="preserve">informowanie mieszkańców odnośnie przepisów obowiązujących w zakresie ochrony powietrza </t>
  </si>
  <si>
    <t>EE zakres czasowy redukcji</t>
  </si>
  <si>
    <t>krótkoterminowe</t>
  </si>
  <si>
    <t>średnioterminowe</t>
  </si>
  <si>
    <t>długoterminowe</t>
  </si>
  <si>
    <t>KPP opis kontroli</t>
  </si>
  <si>
    <t>przestrzeganie zakazu spalania odpadów w kotłach i piecach</t>
  </si>
  <si>
    <t>przestrzeganie zakazu spalania odpadów zielonych, a także przestrzegania zakazu wypalania traw i łąk</t>
  </si>
  <si>
    <t>przestrzeganie zapisów uchwały antysmogowej</t>
  </si>
  <si>
    <t>Liczba przeprowadzonych kontroli w zakresie przestrzegania wymagań określonych w uchwale, o której mowa w art. 96 ustawy z dnia 27 kwietnia  2001 r. – Prawo ochrony środowiska</t>
  </si>
  <si>
    <t xml:space="preserve">Liczba przeprowadzonych kontroli w zakresie przestrzegania zakazu spalania odpadów w urządzeniach nie przeznaczonych do tego </t>
  </si>
  <si>
    <t xml:space="preserve">Liczba przeprowadzonych kontroli w zakresie przestrzegania zakazu spalania pozostałości roślinnych na powierzchni ziemi </t>
  </si>
  <si>
    <t>kategoria źródeł emisji</t>
  </si>
  <si>
    <t>KPP sektor</t>
  </si>
  <si>
    <t>handlowy</t>
  </si>
  <si>
    <t>usługowy</t>
  </si>
  <si>
    <t>mieszkaniowy</t>
  </si>
  <si>
    <t>ZSO opis działania</t>
  </si>
  <si>
    <t>Działania zmierzające do obniżenia emisji z indywidualnych systemów grzewczych opalanych paliwami stałymi</t>
  </si>
  <si>
    <t>Termomodernizacja</t>
  </si>
  <si>
    <t>Finansowanie</t>
  </si>
  <si>
    <t>ZSO zastąpienie niskosprawnych urządzeń grzewczych</t>
  </si>
  <si>
    <t>podłączenie do sieci centralnego ogrzewania</t>
  </si>
  <si>
    <t>podłączenie do sieci gazowej</t>
  </si>
  <si>
    <t>podłączenie do OZE (glównie pompy ciepła)</t>
  </si>
  <si>
    <t>ZSO wymiana niskoprawnych kotłów na paliwa stałe</t>
  </si>
  <si>
    <t>ogrzewanie elektryczne</t>
  </si>
  <si>
    <t>kotły zasilane olejem opałowym</t>
  </si>
  <si>
    <t>urządzenia opalane gazem (ze zbiornika)</t>
  </si>
  <si>
    <t>nowe kotły węglowe lub na biomasę zasilane automatycznie spełniające minimum wymogi jakościowe ekoprojektu dla urządzeń na paliwa stałe</t>
  </si>
  <si>
    <t>ZSO źródło finansowania</t>
  </si>
  <si>
    <t>środki własne zarządców i właścicieli nieruchomości</t>
  </si>
  <si>
    <t>NFOŚiGW</t>
  </si>
  <si>
    <t>WFOŚiGW</t>
  </si>
  <si>
    <t>budżet gminy</t>
  </si>
  <si>
    <t>fundusze unijne</t>
  </si>
  <si>
    <t>inne środki</t>
  </si>
  <si>
    <t>BaP</t>
  </si>
  <si>
    <t>wskaźniki</t>
  </si>
  <si>
    <t>Lp.</t>
  </si>
  <si>
    <t>Zawartość</t>
  </si>
  <si>
    <t>Opis</t>
  </si>
  <si>
    <t>Województwo</t>
  </si>
  <si>
    <t>opolskie</t>
  </si>
  <si>
    <t xml:space="preserve">Opole </t>
  </si>
  <si>
    <t>Urząd Marszałkowski Województwa Opolskiego</t>
  </si>
  <si>
    <t>Nazwa urzędu przedstawiającego sprawozdanie</t>
  </si>
  <si>
    <t>Uwagi</t>
  </si>
  <si>
    <r>
      <t>*</t>
    </r>
    <r>
      <rPr>
        <sz val="9"/>
        <rFont val="Trebuchet MS"/>
        <family val="2"/>
        <charset val="238"/>
      </rPr>
      <t xml:space="preserve"> pole obowiązkowe do wypełnienia</t>
    </r>
  </si>
  <si>
    <t>TABELA INFORMACYJNA</t>
  </si>
  <si>
    <t>lista gmin</t>
  </si>
  <si>
    <t>gmina / powiat</t>
  </si>
  <si>
    <t>powiat</t>
  </si>
  <si>
    <t>urząd</t>
  </si>
  <si>
    <t>strefa jakości powietrza</t>
  </si>
  <si>
    <t>5163202013</t>
  </si>
  <si>
    <t>Baborów</t>
  </si>
  <si>
    <t>głubczycki</t>
  </si>
  <si>
    <t>Urząd Miejski</t>
  </si>
  <si>
    <t>5163110013</t>
  </si>
  <si>
    <t>Biała</t>
  </si>
  <si>
    <t>prudnicki</t>
  </si>
  <si>
    <t>5163203022</t>
  </si>
  <si>
    <t>Bierawa</t>
  </si>
  <si>
    <t>kędzierzyńsko-kozielski</t>
  </si>
  <si>
    <t>Urząd Gminy</t>
  </si>
  <si>
    <t>5163202022</t>
  </si>
  <si>
    <t>Branice</t>
  </si>
  <si>
    <t>5163101011</t>
  </si>
  <si>
    <t>Brzeg</t>
  </si>
  <si>
    <t>brzeski</t>
  </si>
  <si>
    <t>Urząd Miasta</t>
  </si>
  <si>
    <t>5163104013</t>
  </si>
  <si>
    <t>Byczyna</t>
  </si>
  <si>
    <t>kluczborski</t>
  </si>
  <si>
    <t>5163209012</t>
  </si>
  <si>
    <t>Chrząstowice</t>
  </si>
  <si>
    <t>opolski</t>
  </si>
  <si>
    <t>5163203032</t>
  </si>
  <si>
    <t>Cisek</t>
  </si>
  <si>
    <t>5163209022</t>
  </si>
  <si>
    <t>Dąbrowa</t>
  </si>
  <si>
    <t>5163208013</t>
  </si>
  <si>
    <t>Dobrodzień</t>
  </si>
  <si>
    <t>oleski</t>
  </si>
  <si>
    <t>5163209032</t>
  </si>
  <si>
    <t>Dobrzeń Wielki</t>
  </si>
  <si>
    <t>5163106012</t>
  </si>
  <si>
    <t>Domaszowice</t>
  </si>
  <si>
    <t>namysłowski</t>
  </si>
  <si>
    <t>5163110023</t>
  </si>
  <si>
    <t>Głogówek</t>
  </si>
  <si>
    <t>5163202033</t>
  </si>
  <si>
    <t>Głubczyce</t>
  </si>
  <si>
    <t>5163107013</t>
  </si>
  <si>
    <t>Głuchołazy</t>
  </si>
  <si>
    <t>nyski</t>
  </si>
  <si>
    <t>5163205013</t>
  </si>
  <si>
    <t>Gogolin</t>
  </si>
  <si>
    <t>krapkowicki</t>
  </si>
  <si>
    <t>5163208023</t>
  </si>
  <si>
    <t>Gorzów Śląski</t>
  </si>
  <si>
    <t>5163101033</t>
  </si>
  <si>
    <t>Grodków</t>
  </si>
  <si>
    <t>Urząd Miasta i Gminy</t>
  </si>
  <si>
    <t>5163211012</t>
  </si>
  <si>
    <t>Izbicko</t>
  </si>
  <si>
    <t>strzelecki</t>
  </si>
  <si>
    <t>5163211022</t>
  </si>
  <si>
    <t>Jemielnica</t>
  </si>
  <si>
    <t>5163107022</t>
  </si>
  <si>
    <t>Kamiennik</t>
  </si>
  <si>
    <t>5163203011</t>
  </si>
  <si>
    <t>Kędzierzyn-Koźle</t>
  </si>
  <si>
    <t>5163202043</t>
  </si>
  <si>
    <t>Kietrz</t>
  </si>
  <si>
    <t>5163104023</t>
  </si>
  <si>
    <t>Kluczbork</t>
  </si>
  <si>
    <t>5163211033</t>
  </si>
  <si>
    <t>Kolonowskie</t>
  </si>
  <si>
    <t>5163209042</t>
  </si>
  <si>
    <t>Komprachcice</t>
  </si>
  <si>
    <t>5163107033</t>
  </si>
  <si>
    <t xml:space="preserve">Korfantów </t>
  </si>
  <si>
    <t>5163205023</t>
  </si>
  <si>
    <t>Krapkowice</t>
  </si>
  <si>
    <t>5163104032</t>
  </si>
  <si>
    <t>Lasowice Wielkie</t>
  </si>
  <si>
    <t>5163211043</t>
  </si>
  <si>
    <t>Leśnica</t>
  </si>
  <si>
    <t>5163101043</t>
  </si>
  <si>
    <t>Lewin Brzeski</t>
  </si>
  <si>
    <t>5163110032</t>
  </si>
  <si>
    <t>Lubrza</t>
  </si>
  <si>
    <t>5163101052</t>
  </si>
  <si>
    <t xml:space="preserve">Lubsza </t>
  </si>
  <si>
    <t>5163107042</t>
  </si>
  <si>
    <t xml:space="preserve">Łambinowice </t>
  </si>
  <si>
    <t>5163209052</t>
  </si>
  <si>
    <t xml:space="preserve">Łubniany </t>
  </si>
  <si>
    <t>5163209062</t>
  </si>
  <si>
    <t xml:space="preserve">Murów </t>
  </si>
  <si>
    <t>5163106023</t>
  </si>
  <si>
    <t xml:space="preserve">Namysłów </t>
  </si>
  <si>
    <t>5163209073</t>
  </si>
  <si>
    <t xml:space="preserve">Niemodlin </t>
  </si>
  <si>
    <t>5163107053</t>
  </si>
  <si>
    <t xml:space="preserve">Nysa </t>
  </si>
  <si>
    <t>5163208033</t>
  </si>
  <si>
    <t xml:space="preserve">Olesno </t>
  </si>
  <si>
    <t>5163101062</t>
  </si>
  <si>
    <t xml:space="preserve">Olszanka </t>
  </si>
  <si>
    <t>5163261011</t>
  </si>
  <si>
    <t>Opole</t>
  </si>
  <si>
    <t>5163107063</t>
  </si>
  <si>
    <t xml:space="preserve">Otmuchów </t>
  </si>
  <si>
    <t>5163209083</t>
  </si>
  <si>
    <t xml:space="preserve">Ozimek </t>
  </si>
  <si>
    <t>5163107073</t>
  </si>
  <si>
    <t xml:space="preserve">Paczków </t>
  </si>
  <si>
    <t>5163107082</t>
  </si>
  <si>
    <t xml:space="preserve">Pakosławice </t>
  </si>
  <si>
    <t>5163203042</t>
  </si>
  <si>
    <t xml:space="preserve">Pawłowiczki </t>
  </si>
  <si>
    <t>5163106032</t>
  </si>
  <si>
    <t xml:space="preserve">Pokój </t>
  </si>
  <si>
    <t>5163203052</t>
  </si>
  <si>
    <t xml:space="preserve">Polska Cerekiew </t>
  </si>
  <si>
    <t>5163209092</t>
  </si>
  <si>
    <t xml:space="preserve">Popielów </t>
  </si>
  <si>
    <t>5163208043</t>
  </si>
  <si>
    <t xml:space="preserve">Praszka </t>
  </si>
  <si>
    <t>5163209103</t>
  </si>
  <si>
    <t>Prószków  *</t>
  </si>
  <si>
    <t>5163110043</t>
  </si>
  <si>
    <t xml:space="preserve">Prudnik </t>
  </si>
  <si>
    <t>5163208052</t>
  </si>
  <si>
    <t xml:space="preserve">Radłów </t>
  </si>
  <si>
    <t>5163203062</t>
  </si>
  <si>
    <t xml:space="preserve">Reńska Wieś </t>
  </si>
  <si>
    <t>5163208062</t>
  </si>
  <si>
    <t xml:space="preserve">Rudniki </t>
  </si>
  <si>
    <t>5163101022</t>
  </si>
  <si>
    <t>Skarbimierz</t>
  </si>
  <si>
    <t>5163107092</t>
  </si>
  <si>
    <t xml:space="preserve">Skoroszyce </t>
  </si>
  <si>
    <t>5163211053</t>
  </si>
  <si>
    <t xml:space="preserve">Strzelce Opolskie </t>
  </si>
  <si>
    <t>5163205032</t>
  </si>
  <si>
    <t xml:space="preserve">Strzeleczki </t>
  </si>
  <si>
    <t>5163106042</t>
  </si>
  <si>
    <t xml:space="preserve">Świerczów </t>
  </si>
  <si>
    <t>5163209112</t>
  </si>
  <si>
    <t xml:space="preserve">Tarnów Opolski </t>
  </si>
  <si>
    <t>5163209122</t>
  </si>
  <si>
    <t xml:space="preserve">Tułowice </t>
  </si>
  <si>
    <t>5163209132</t>
  </si>
  <si>
    <t xml:space="preserve">Turawa </t>
  </si>
  <si>
    <t>5163211063</t>
  </si>
  <si>
    <t xml:space="preserve">Ujazd </t>
  </si>
  <si>
    <t>5163205042</t>
  </si>
  <si>
    <t xml:space="preserve">Walce </t>
  </si>
  <si>
    <t>5163106052</t>
  </si>
  <si>
    <t xml:space="preserve">Wilków </t>
  </si>
  <si>
    <t>5163104043</t>
  </si>
  <si>
    <t xml:space="preserve">Wołczyn </t>
  </si>
  <si>
    <t>Urzą Miejski</t>
  </si>
  <si>
    <t>5163211073</t>
  </si>
  <si>
    <t xml:space="preserve">Zawadzkie </t>
  </si>
  <si>
    <t>5163205053</t>
  </si>
  <si>
    <t xml:space="preserve">Zdzieszowice </t>
  </si>
  <si>
    <t>5163208072</t>
  </si>
  <si>
    <t xml:space="preserve">Zębowice </t>
  </si>
  <si>
    <t>SPOW Brzeg</t>
  </si>
  <si>
    <t>Starostwo Powiatowe w Brzegu</t>
  </si>
  <si>
    <t>SPOW Głubczyce</t>
  </si>
  <si>
    <t xml:space="preserve">głubczycki </t>
  </si>
  <si>
    <t>Starostwo Powiatowe w Głubczycach</t>
  </si>
  <si>
    <t>SPOW Kędzierzyn=Koźle</t>
  </si>
  <si>
    <t xml:space="preserve">kędzierzyńsko-kozielski </t>
  </si>
  <si>
    <t>Starostwo Powiatowe w Kędzierzynie-Koźlu</t>
  </si>
  <si>
    <t>SPOW Kluczbork</t>
  </si>
  <si>
    <t xml:space="preserve">kluczborski </t>
  </si>
  <si>
    <t>Starostwo Powiatowe w Kluczborku</t>
  </si>
  <si>
    <t>SPOW Krapkowice</t>
  </si>
  <si>
    <t>Starostwo Powiatowe w Krapkowicach</t>
  </si>
  <si>
    <t>SPOW Namysłów</t>
  </si>
  <si>
    <t xml:space="preserve">namysłowski </t>
  </si>
  <si>
    <t>Starostwo Powiatowe w Namysłowie</t>
  </si>
  <si>
    <t>SPOW Nysa</t>
  </si>
  <si>
    <t xml:space="preserve">nyski </t>
  </si>
  <si>
    <t>Starostwo Powiatowe w Nysie</t>
  </si>
  <si>
    <t>SPOW Olesno</t>
  </si>
  <si>
    <t xml:space="preserve">oleski </t>
  </si>
  <si>
    <t>Starostwo Powiatowe w Oleśnie</t>
  </si>
  <si>
    <t>SPOW Opole</t>
  </si>
  <si>
    <t xml:space="preserve">opolski </t>
  </si>
  <si>
    <t>Starostwo Powiatowe w Opolu</t>
  </si>
  <si>
    <t>SPOW Prudnik</t>
  </si>
  <si>
    <t xml:space="preserve">prudnicki </t>
  </si>
  <si>
    <t>Starostwo Powiatowe w Prudniku</t>
  </si>
  <si>
    <t>SPOW Strzelce Opolskie</t>
  </si>
  <si>
    <t xml:space="preserve">strzelecki </t>
  </si>
  <si>
    <t>Starostwo Powiatowe w Strzelcach Opolskich</t>
  </si>
  <si>
    <t>Kolumna1</t>
  </si>
  <si>
    <t>Kolumna2</t>
  </si>
  <si>
    <t>Kolumna3</t>
  </si>
  <si>
    <t>Kolumna4</t>
  </si>
  <si>
    <t>Kolumna5</t>
  </si>
  <si>
    <t>Gmina</t>
  </si>
  <si>
    <t>Kody sytuacji przekroczenia</t>
  </si>
  <si>
    <t>KOD sytuacji przekroczenia</t>
  </si>
  <si>
    <t>1618oplPM10d04</t>
  </si>
  <si>
    <t xml:space="preserve">Baborów </t>
  </si>
  <si>
    <t>1618oplPM10d16</t>
  </si>
  <si>
    <t xml:space="preserve">Biała </t>
  </si>
  <si>
    <t xml:space="preserve">Bierawa </t>
  </si>
  <si>
    <t>1618oplPM10d05</t>
  </si>
  <si>
    <t>1618oplPM2.5a01</t>
  </si>
  <si>
    <t xml:space="preserve">Cisek </t>
  </si>
  <si>
    <t>1618oplPM10d18</t>
  </si>
  <si>
    <t>1618oplPM10d22</t>
  </si>
  <si>
    <t xml:space="preserve">Dobrodzień </t>
  </si>
  <si>
    <t>1618oplPM10d19</t>
  </si>
  <si>
    <t xml:space="preserve">Dobrzeń Wielki </t>
  </si>
  <si>
    <t xml:space="preserve">Głogówek </t>
  </si>
  <si>
    <t>1618oplPM10d01</t>
  </si>
  <si>
    <t xml:space="preserve">Głubczyce </t>
  </si>
  <si>
    <t>Op16SOpBaPa20</t>
  </si>
  <si>
    <t xml:space="preserve">Gorzów Śląski </t>
  </si>
  <si>
    <t>1618oplPM10d21</t>
  </si>
  <si>
    <t xml:space="preserve">Krapkowice </t>
  </si>
  <si>
    <t>1618oplPM10d08</t>
  </si>
  <si>
    <t xml:space="preserve">Leśnica </t>
  </si>
  <si>
    <t>1618oplPM10d03</t>
  </si>
  <si>
    <t>1618oplPM10d20</t>
  </si>
  <si>
    <t xml:space="preserve">Lubrza </t>
  </si>
  <si>
    <t>1618oplPM10d23</t>
  </si>
  <si>
    <t>1618oplPM10d09</t>
  </si>
  <si>
    <t>Nysa</t>
  </si>
  <si>
    <t>Olesno</t>
  </si>
  <si>
    <t>1618OpoBaPa01</t>
  </si>
  <si>
    <t>1618OpoPM10d01</t>
  </si>
  <si>
    <t>1618oplPM10d17</t>
  </si>
  <si>
    <t>Ozimek</t>
  </si>
  <si>
    <t>Łubniany</t>
  </si>
  <si>
    <t>1618oplPM10d02</t>
  </si>
  <si>
    <t>Niemodlin</t>
  </si>
  <si>
    <t>Praszka</t>
  </si>
  <si>
    <t>1618oplPM10d15</t>
  </si>
  <si>
    <t xml:space="preserve">Prószków </t>
  </si>
  <si>
    <t>Otmuchów</t>
  </si>
  <si>
    <t>Reńska Wieś</t>
  </si>
  <si>
    <t>Paczków</t>
  </si>
  <si>
    <t xml:space="preserve">Skarbimierz </t>
  </si>
  <si>
    <t>Polska Cerekiew</t>
  </si>
  <si>
    <t>Strzeleczki</t>
  </si>
  <si>
    <t>Op16SOpBaPa48</t>
  </si>
  <si>
    <t>1618oplPM10d07</t>
  </si>
  <si>
    <t>Prószków</t>
  </si>
  <si>
    <t>1618oplPM10d10</t>
  </si>
  <si>
    <t>Prudnik</t>
  </si>
  <si>
    <t>1618oplPM10d14</t>
  </si>
  <si>
    <t>Tarnów Opolski</t>
  </si>
  <si>
    <t>Radłów</t>
  </si>
  <si>
    <t>1618oplPM10d06</t>
  </si>
  <si>
    <t>Op16SOpBaPa56</t>
  </si>
  <si>
    <t>Walce</t>
  </si>
  <si>
    <t>Strzelce Opolskie</t>
  </si>
  <si>
    <t>Wilków</t>
  </si>
  <si>
    <t>1618oplPM10d11</t>
  </si>
  <si>
    <t>1618oplPM10d12</t>
  </si>
  <si>
    <t>1618oplPM10d13</t>
  </si>
  <si>
    <t>Zdzieszowice</t>
  </si>
  <si>
    <t>Turawa</t>
  </si>
  <si>
    <t>Zębowice</t>
  </si>
  <si>
    <t>Ujazd</t>
  </si>
  <si>
    <t>Zawadzkie</t>
  </si>
  <si>
    <t>1618oplBaPa01</t>
  </si>
  <si>
    <t>PL1602 strefa opolska</t>
  </si>
  <si>
    <t>PL1601 miasto Opole</t>
  </si>
  <si>
    <t>PL1602 strefa opolska; PL1601 miasto Opole</t>
  </si>
  <si>
    <t>kod strefy</t>
  </si>
  <si>
    <t>Nazwa podmiotu</t>
  </si>
  <si>
    <t>Gmina, powiat</t>
  </si>
  <si>
    <t>Sprawozdanie z realizacji Programu Ochrony Powietrza za rok</t>
  </si>
  <si>
    <t>wymiana taboru komunikacji publicznej na niskoemisyjny</t>
  </si>
  <si>
    <t>usprawnienie systemów sterowania i zarządzania ruchem drogowym</t>
  </si>
  <si>
    <t xml:space="preserve">wprowadzenie rozwiązań dotyczących multimodalnego transportu zbiorowego (m.in. parkingi w systemie „parkuj i jedź”, „bike&amp;ride”, komunikacja rowerowa, piesza); </t>
  </si>
  <si>
    <t>modernizacja i integracja różnych gałęzi transportu na terenie miast</t>
  </si>
  <si>
    <t>modernizacja istniejącego układu drogowo-ulicznego</t>
  </si>
  <si>
    <t>budowa obwodnic miast</t>
  </si>
  <si>
    <t>wprowadzanie nowych przepraw mostowych</t>
  </si>
  <si>
    <t>rozbudowa sieci dróg i ulic lokalnych na nowych terenach mieszkaniowych</t>
  </si>
  <si>
    <t>budowa ścieżek rowerowych oraz systemów bezobsługowego wypożyczania rowerów miejskich</t>
  </si>
  <si>
    <t>rozwój komunikacji publicznej oraz wdrożenie energooszczędnych i niskoemisyjnych rozwiązań w transporcie publicznym</t>
  </si>
  <si>
    <t>budowa bezkolizyjnych skrzyżowań drogowych i drogowo-kolejowych</t>
  </si>
  <si>
    <t>lista  działań nieobjętych POP (do realizacji w perspektywie długoterminowej)</t>
  </si>
  <si>
    <t>wprowadzanie systemów zarządzania energią w budynkach</t>
  </si>
  <si>
    <t>remonty i modernizacja budynków mieszkalnych i użyteczności publicznej</t>
  </si>
  <si>
    <t>poprawa efektywności energetycznej</t>
  </si>
  <si>
    <t>ograniczenie zużycia paliw kopalnych i sukcesywne zastępowanie ich ekologicznym nośnikiem ciepła</t>
  </si>
  <si>
    <t>wykorzystanie odnawialnych źródeł energii</t>
  </si>
  <si>
    <t>modernizacja oświetlenia ulicznego</t>
  </si>
  <si>
    <t>wspieranie budownictwa energooszczędnego i pasywnego</t>
  </si>
  <si>
    <t>termomodernizacja budynków mieszkalnych oraz użyteczności publicznej</t>
  </si>
  <si>
    <t>wyeliminowanie spalania odpadów oraz ograniczenie spalania pozostałości roślinnych na powierzchni ziemi</t>
  </si>
  <si>
    <t>hermetyzacja procesów technologicznych w celu zmniejszenia materiałochłonności</t>
  </si>
  <si>
    <t>stosowanie efektywnych technik odpylania, odsiarczania i odazotowania gazów odlotowych</t>
  </si>
  <si>
    <t>zmniejszenie strat przesyłu energii poprzez modernizację sieci przesyłowych energii i ciepła</t>
  </si>
  <si>
    <t>obniżenie energochłonności produkcji</t>
  </si>
  <si>
    <t>wsparcie rozwoju produktów niskoemisyjnych</t>
  </si>
  <si>
    <t>optymalizacja procesu spalania gazów odpadowych</t>
  </si>
  <si>
    <t>modernizacja infrastruktury systemu elektroenergetycznego</t>
  </si>
  <si>
    <t>budowa i modernizacja systemów redukcji zanieczyszczeń pyłowo-gazowych</t>
  </si>
  <si>
    <t>wsparcie badań naukowych i badawczych w obszarze energetyki materiałowej oraz zarządzania systemami energetycznymi</t>
  </si>
  <si>
    <t>wykorzystanie biogazu oraz biomasy do produkcji energii w niskoemisyjnych instalacjach</t>
  </si>
  <si>
    <t xml:space="preserve">stosowanie „zielonych zamówień publicznych”; </t>
  </si>
  <si>
    <t xml:space="preserve">zwiększenie świadomości społeczeństwa w zakresie szkodliwości spalania odpadów, poza przeznaczonymi do tego celu instalacjami (spalarniami lub współspalarniami odpadów); </t>
  </si>
  <si>
    <t>zwiększenie świadomości społeczeństwa w zakresie OZE</t>
  </si>
  <si>
    <t>promocja budownictwa energooszczędnego i pasywnego</t>
  </si>
  <si>
    <t>promocja nowoczesnych, niskoemisyjnych źródeł ciepła</t>
  </si>
  <si>
    <t>promocja transportu zbiorowego</t>
  </si>
  <si>
    <t>wprowadzanie elementów zazieleniających w przestrzeni miejskiej</t>
  </si>
  <si>
    <t>wprowadzanie zapisów dotyczących stosowania OZE w dokumentach planistycznych na poziomie gminnym</t>
  </si>
  <si>
    <t xml:space="preserve"> Lista działań nieobjętych Programem planowanych lub przewidzianych do realizacji w perspektywie długoterminowej </t>
  </si>
  <si>
    <t>liniowe</t>
  </si>
  <si>
    <t>powierzchniowe</t>
  </si>
  <si>
    <t>punktowe</t>
  </si>
  <si>
    <t>wspomagajace</t>
  </si>
  <si>
    <t>wspomagające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</si>
  <si>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</si>
  <si>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</si>
  <si>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</si>
  <si>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</si>
  <si>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</si>
  <si>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</si>
  <si>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</si>
  <si>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</si>
  <si>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</si>
  <si>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</si>
  <si>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</si>
  <si>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</si>
  <si>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</si>
  <si>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</si>
  <si>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</si>
  <si>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</si>
  <si>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</si>
  <si>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</si>
  <si>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</si>
  <si>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</si>
  <si>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</si>
  <si>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</si>
  <si>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</si>
  <si>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</si>
  <si>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</si>
  <si>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</si>
  <si>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</si>
  <si>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</si>
  <si>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</si>
  <si>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</si>
  <si>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</si>
  <si>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</si>
  <si>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</si>
  <si>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</si>
  <si>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</si>
  <si>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</si>
  <si>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</si>
  <si>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</si>
  <si>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</si>
  <si>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</si>
  <si>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</si>
  <si>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Skala czasowa osiągnięcia redukcji stężenia</t>
  </si>
  <si>
    <t>Kategoria źródeł emisji, której dotyczy działanie naprawcze</t>
  </si>
  <si>
    <t>Wskaźnik monitorowania realizacji</t>
  </si>
  <si>
    <t>Poniesione koszty łącznie [zł/rok]</t>
  </si>
  <si>
    <t>Sposób finansowania</t>
  </si>
  <si>
    <t>Nazwa wskaźnika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</si>
  <si>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</si>
  <si>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</si>
  <si>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</si>
  <si>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przemysł</t>
  </si>
  <si>
    <t>rolnictwo</t>
  </si>
  <si>
    <t>transport</t>
  </si>
  <si>
    <t>źródła zw z mieszkalnictwem</t>
  </si>
  <si>
    <t>inne</t>
  </si>
  <si>
    <t>Informacje ogólne na temat sprawozdania okresowego z realizacji programu ochrony powietrza</t>
  </si>
  <si>
    <t>Ograniczenie emisji z instalacji o małej mocy do 1 MW włącznie, w których następuje spalanie paliw stałych</t>
  </si>
  <si>
    <t>D: źródła związane z handlem i mieszkalnictwem</t>
  </si>
  <si>
    <t>Kod sytuacji przekroczenia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</si>
  <si>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</si>
  <si>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</si>
  <si>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z termomodernizacją</t>
  </si>
  <si>
    <t>bez termomodernizacji</t>
  </si>
  <si>
    <t>Liczba [szt.]</t>
  </si>
  <si>
    <t>Powierzchnia [m2]</t>
  </si>
  <si>
    <t>podłączenie sieci cieplnej</t>
  </si>
  <si>
    <t>ogrzewanie gazowe</t>
  </si>
  <si>
    <t>odnawialne źródło energii</t>
  </si>
  <si>
    <t>kocioł węglowy spełniający wymagania ekoprojektu, reczny</t>
  </si>
  <si>
    <t>kocioł węglowy spełniający wymagania ekoprojektu, automatyczny</t>
  </si>
  <si>
    <t>kocioł na biomasę spełniający wymagania ekoprojektu, ręczny</t>
  </si>
  <si>
    <t>kocioł na biomasę spełniający wymagania ekoprojektu, automatyczny</t>
  </si>
  <si>
    <t>ogrzewanie olejem opałowym</t>
  </si>
  <si>
    <t>SUMA</t>
  </si>
  <si>
    <t>II. Zestawienie informacji na temat realizacji działań naprawczych</t>
  </si>
  <si>
    <t>Kod działania naprawczego</t>
  </si>
  <si>
    <t>Tytuł</t>
  </si>
  <si>
    <t xml:space="preserve">Nazwa i kod strefy </t>
  </si>
  <si>
    <t>Odpowiedź</t>
  </si>
  <si>
    <t>pole tekstowe 600 znaków</t>
  </si>
  <si>
    <t>data od</t>
  </si>
  <si>
    <t>data do</t>
  </si>
  <si>
    <t>Szacunkowa redukcja emisji osiągnięta poprzez zlikwidowanie tradycyjnego kotła węglowego i zmiany sposobu ogrzewania na [kg/rok]:</t>
  </si>
  <si>
    <t>ogrzewanie olejem opałowy</t>
  </si>
  <si>
    <t>PM10</t>
  </si>
  <si>
    <t>PM2,5</t>
  </si>
  <si>
    <t>B(a)P</t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</si>
  <si>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poddanych termomodernizacji i wskaźnika efektu ekologicznego PM10 dla sieci ciepłowniczej+termomdodernizacja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</si>
  <si>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PM2,5 dla sieci ciepłowniczej + 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</si>
  <si>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B(a)P dla sieci ciepłowniczej+termomodernizacja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</si>
  <si>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niepoddanych termomodernizacji i wskaźnika efektu ekologicznego PM10 dla sieci ciepłowniczej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</si>
  <si>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niepoddanych termomodernizacji i wskaźnika efektu ekologicznego PM2,5 dla sieci ciepłowniczej 
</t>
    </r>
    <r>
      <rPr>
        <b/>
        <i/>
        <sz val="9"/>
        <color rgb="FF00B0F0"/>
        <rFont val="Calibri"/>
        <family val="2"/>
        <charset val="238"/>
      </rPr>
      <t>sprawozdanie do MS:</t>
    </r>
    <r>
      <rPr>
        <i/>
        <sz val="9"/>
        <color rgb="FF00B0F0"/>
        <rFont val="Calibri"/>
        <family val="2"/>
        <charset val="238"/>
      </rPr>
      <t xml:space="preserve"> agregacja danych ze sprawozdań JST z danej strefy</t>
    </r>
  </si>
  <si>
    <t>*PM2,5 dot tylko aglomeracji bydgoskiej - kolumna albo do wyszarzenia albo ukrycia (jak nam wygodniej)</t>
  </si>
  <si>
    <t xml:space="preserve">Obszar </t>
  </si>
  <si>
    <t xml:space="preserve">Termin zastosowania </t>
  </si>
  <si>
    <t>pole liczbowe</t>
  </si>
  <si>
    <t>kocioł węglowy spełniający wymagania ekoprojektu</t>
  </si>
  <si>
    <t>kocioł na biomasę spełniający wymagania ekoprojektu</t>
  </si>
  <si>
    <r>
      <t xml:space="preserve">Liczba budynków, w tym jednorodzinnych i wielorodzinnych lub lokali, w których przeprowadzono termomodernizację </t>
    </r>
    <r>
      <rPr>
        <b/>
        <sz val="9"/>
        <rFont val="Calibri"/>
        <family val="2"/>
        <charset val="238"/>
      </rPr>
      <t>bez wymiany źródeł ciepła  [szt.]</t>
    </r>
  </si>
  <si>
    <t>Powierzchnia budynków, w tym jednorodzinnych i wielorodzinnych lub lokali, w których przeprowadzono termomodernizację bez wymiany źródeł ciepła  [m2]</t>
  </si>
  <si>
    <t>odnawialne źródło energii (pompa ciepła gruntowa lub powietrzna)</t>
  </si>
  <si>
    <t>podłączenie do sieci ciepłowniczej</t>
  </si>
  <si>
    <t>RPO WO</t>
  </si>
  <si>
    <t>środki budżetu państwa</t>
  </si>
  <si>
    <t xml:space="preserve">inne </t>
  </si>
  <si>
    <t>środki własne</t>
  </si>
  <si>
    <t>Uwagi:</t>
  </si>
  <si>
    <t>Źródła finansowania (PLN):</t>
  </si>
  <si>
    <t>PL1602_ZSO</t>
  </si>
  <si>
    <t>Prowadzenie edukacji ekologicznej (ulotki, imprezy, akcje edukacyjne, audycje, konferencje, działania informacyjne i szkoleniowe) związanej z ochroną powietrza</t>
  </si>
  <si>
    <t>PL1602_EE</t>
  </si>
  <si>
    <t>Liczba:</t>
  </si>
  <si>
    <t>placówek oświatowych objętych edukacją ekologiczną</t>
  </si>
  <si>
    <t xml:space="preserve">przeprowadzonych kampanii </t>
  </si>
  <si>
    <t xml:space="preserve">przeprowadzonych akcji szkolnych </t>
  </si>
  <si>
    <t xml:space="preserve">przeprowadzonych konferencji </t>
  </si>
  <si>
    <t xml:space="preserve">osób objętych działaniami informacyjnymi i edukacyjnymi </t>
  </si>
  <si>
    <t xml:space="preserve">przygotowanych materiałów edukacyjnych </t>
  </si>
  <si>
    <t>[szt.]/[osoba]</t>
  </si>
  <si>
    <t>Opis działania</t>
  </si>
  <si>
    <t>PL1602_KPP</t>
  </si>
  <si>
    <t>Prowadzenie kontroli przestrzegania przepisów ograniczających używanie paliw lub urządzeń do celów grzewczych oraz zakazu spalania odpadów</t>
  </si>
  <si>
    <t>przeprowadzonych kontroli [szt.]</t>
  </si>
  <si>
    <t>popełnionych wykroczeń [szt.]</t>
  </si>
  <si>
    <t>udzielonych pouczeń [szt.]</t>
  </si>
  <si>
    <t>wystawionych mandatów [szt.]</t>
  </si>
  <si>
    <t>spraw skierowanych do sądu [szt.]</t>
  </si>
  <si>
    <t>Kontrole w zakresie przestrzegania wymagań określonych w uchwale, o której mowa w art. 96 ustawy z dnia 27 kwietnia 2001 r. – Prawo ochrony środowiska</t>
  </si>
  <si>
    <t xml:space="preserve">Kontrole w zakresie przestrzegania zakazu spalania odpadów w urządzeniach nieprzeznaczonych </t>
  </si>
  <si>
    <t>Kontrole w zakresie przestrzegania zakazu spalania pozostałości roślinnych na powierzchni ziemi oraz traw i łąk</t>
  </si>
  <si>
    <t>Sprawozdanie z realizacji planu działań krótkoterminowych</t>
  </si>
  <si>
    <t>1. Ogólne</t>
  </si>
  <si>
    <t>2. Link do strony internetowej, na której został zamieszczony plan działań krótkoterminowych</t>
  </si>
  <si>
    <t>Pole tekstowe</t>
  </si>
  <si>
    <t>□ Tak, PA
□ Tak, PD/PDC
□ Tak, obydwa
□ Nie</t>
  </si>
  <si>
    <t>Jeśli tak, proszę podać szczegóły</t>
  </si>
  <si>
    <t>3. Proszę opisać wszystkie aspekty wdrażania planu oraz dodać swoje uwagi i doświadczenia</t>
  </si>
  <si>
    <t>Tekst – maksymalnie 600 znaków</t>
  </si>
  <si>
    <t>□ Tak
□ Nie</t>
  </si>
  <si>
    <t>4.1. Jeżeli tak, to jak często, w jakich sytuacjach? Proszę opisać</t>
  </si>
  <si>
    <t>5. Plany działań krótkoterminowych: udostępnienie informacji do publicznej wiadomości:</t>
  </si>
  <si>
    <t>□ Tak
   □ Internet
   □ Radio
   □ Telewizja
   □ Inne
□ Nie</t>
  </si>
  <si>
    <t>5.2. Link do strony internetowej, na której została zamieszczona informacja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</si>
  <si>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</si>
  <si>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</si>
  <si>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</si>
  <si>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</si>
  <si>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Tekst – maksymalnie 600 znaków + brak walidacji</t>
  </si>
  <si>
    <t>8. Uwagi</t>
  </si>
  <si>
    <t>Tekst + brak walidacji</t>
  </si>
  <si>
    <t>Tekst - maksymalnie 400 znaków</t>
  </si>
  <si>
    <t>Pole tekstowe
Jeżeli w 5.1. zaznaczono „Internet”</t>
  </si>
  <si>
    <t>Tekst - maksymalnie 600 znaków</t>
  </si>
  <si>
    <t>Tabela 6 Sprawozdanie w zakresie wdrażania planu działań krótkoterminowych</t>
  </si>
  <si>
    <t>podać datę rozpoczęcia</t>
  </si>
  <si>
    <t>podać datę  zakończenia działania</t>
  </si>
  <si>
    <t>Wielkość dofinansowania [zł/rok]</t>
  </si>
  <si>
    <t xml:space="preserve">Tabela 6: Lista działań nieobjętych Programem </t>
  </si>
  <si>
    <t>Lp</t>
  </si>
  <si>
    <t>Kategoria działań</t>
  </si>
  <si>
    <t>Poniesione koszty (PLN)</t>
  </si>
  <si>
    <t xml:space="preserve">należy podać kwotę </t>
  </si>
  <si>
    <t>3.</t>
  </si>
  <si>
    <t>12.</t>
  </si>
  <si>
    <t>13.</t>
  </si>
  <si>
    <t>14.</t>
  </si>
  <si>
    <t>11.</t>
  </si>
  <si>
    <r>
      <t xml:space="preserve"> pole liczbowe
</t>
    </r>
    <r>
      <rPr>
        <b/>
        <i/>
        <sz val="9"/>
        <color theme="4" tint="-0.249977111117893"/>
        <rFont val="Calibri"/>
        <family val="2"/>
        <charset val="238"/>
      </rPr>
      <t/>
    </r>
  </si>
  <si>
    <t>1.</t>
  </si>
  <si>
    <t>2.</t>
  </si>
  <si>
    <t>10.</t>
  </si>
  <si>
    <t>Rodzaj działań naprawczych</t>
  </si>
  <si>
    <t>termomodernizacja</t>
  </si>
  <si>
    <t>Uzyskana redukcja emisji (efekt ekologiczny) [kg/m2/rok]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</si>
  <si>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</si>
  <si>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</si>
  <si>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</si>
  <si>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</si>
  <si>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</si>
  <si>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</si>
  <si>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</si>
  <si>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</si>
  <si>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</si>
  <si>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</si>
  <si>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nazwa wskaźnika monitorowania akcji</t>
  </si>
  <si>
    <t>sposób finansowania</t>
  </si>
  <si>
    <t>komórek zaznaczonych na niebiesko nie należy wypełniać</t>
  </si>
  <si>
    <r>
      <t xml:space="preserve">Gmina/Powiat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wybrać gminę z listy rozwijalnej, której dotyczy sprawozdanie)</t>
    </r>
  </si>
  <si>
    <r>
      <t xml:space="preserve">Strefa </t>
    </r>
    <r>
      <rPr>
        <i/>
        <sz val="9"/>
        <color rgb="FF002060"/>
        <rFont val="Trebuchet MS"/>
        <family val="2"/>
        <charset val="238"/>
      </rPr>
      <t>(informacje wypełniane automatycznie)</t>
    </r>
  </si>
  <si>
    <r>
      <t xml:space="preserve">Rok sprawozdawczy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podać rok, którego dotyczy sprawozdanie)</t>
    </r>
  </si>
  <si>
    <t xml:space="preserve">Nazwa urzędu marszałkowskiego przyjmującego sprawozdanie </t>
  </si>
  <si>
    <r>
      <t xml:space="preserve">Adres pocztowy urzędu przedstawiającego sprawozdanie </t>
    </r>
    <r>
      <rPr>
        <b/>
        <sz val="10"/>
        <color rgb="FFFF0000"/>
        <rFont val="Trebuchet MS"/>
        <family val="2"/>
        <charset val="238"/>
      </rPr>
      <t>*</t>
    </r>
    <r>
      <rPr>
        <i/>
        <sz val="9"/>
        <color rgb="FF002060"/>
        <rFont val="Trebuchet MS"/>
        <family val="2"/>
        <charset val="238"/>
      </rPr>
      <t xml:space="preserve"> (należy wpisać dane jednostki składającej sprawozdanie)</t>
    </r>
  </si>
  <si>
    <r>
      <t xml:space="preserve">Nazwisko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dane osoby przygotowującej sprawozdanie) </t>
    </r>
  </si>
  <si>
    <r>
      <t xml:space="preserve">Numer służbowego telefonu osoby do kontaktu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</si>
  <si>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r>
      <t xml:space="preserve">Służbowy adres e-mail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</si>
  <si>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t>Wskaźnik(i)
monitorowania
postępu</t>
  </si>
  <si>
    <r>
      <t xml:space="preserve">Gmina </t>
    </r>
    <r>
      <rPr>
        <i/>
        <sz val="9"/>
        <color rgb="FF002060"/>
        <rFont val="Calibri"/>
        <family val="2"/>
        <charset val="238"/>
      </rPr>
      <t>(należy wybrać gminę z listy rozwijalnej, której dotyczy sprawozdanie)</t>
    </r>
  </si>
  <si>
    <r>
      <t xml:space="preserve">Kod sytuacji przekroczenia </t>
    </r>
    <r>
      <rPr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</si>
  <si>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Opis działania </t>
    </r>
    <r>
      <rPr>
        <i/>
        <sz val="9"/>
        <color rgb="FF002060"/>
        <rFont val="Calibri"/>
        <family val="2"/>
        <charset val="238"/>
      </rPr>
      <t>(należy wprowadzić krótki opis realizowanego działania przez gminę)</t>
    </r>
  </si>
  <si>
    <r>
      <t xml:space="preserve">Nazwa i kod strefy   </t>
    </r>
    <r>
      <rPr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</si>
  <si>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Obszar </t>
    </r>
    <r>
      <rPr>
        <i/>
        <sz val="9"/>
        <color rgb="FF002060"/>
        <rFont val="Calibri"/>
        <family val="2"/>
        <charset val="238"/>
      </rPr>
      <t>(należy wskazać obszar realizacji działania - miejscowość, dzielnica)</t>
    </r>
  </si>
  <si>
    <r>
      <t xml:space="preserve">Termin zastosowania </t>
    </r>
    <r>
      <rPr>
        <i/>
        <sz val="9"/>
        <color rgb="FF002060"/>
        <rFont val="Calibri"/>
        <family val="2"/>
        <charset val="238"/>
      </rPr>
      <t>(należy podać termin realizacji działania w formacie rok- miesiąc - dzień)</t>
    </r>
  </si>
  <si>
    <t xml:space="preserve">
 Efekt ekologiczny - Redukcja wielkości emisji poszczególnych substancji w powietrzu w ciągu roku osiągnięta w wyniku realizacji działania naprawczego, w ciągu roku realizacji programu ochrony powietrza (kg/rok)</t>
  </si>
  <si>
    <t>Szacunkowa
wysokość całkowita
poniesionych kosztów (PLN) :</t>
  </si>
  <si>
    <t xml:space="preserve">
Wskaźnik(i)
monitorowania
postępu</t>
  </si>
  <si>
    <t>wpisz dane liczbowe lub pozostaw puste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</si>
  <si>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</si>
  <si>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 xml:space="preserve">5.3. Proszę opisać ogólną strategię udostępniania informacji, w tym podstawowym grupom zainteresowanych stron </t>
  </si>
  <si>
    <t>5.1. Czy informacje dotyczące planu były podawane do publicznej wiadomości (należy zaznaczyć prawidłową odpowiedź)</t>
  </si>
  <si>
    <t>4. Czy uruchomiono działania określone planem działań
krótkoterminowych (należy zaznaczyć prawidłową odpowiedź)</t>
  </si>
  <si>
    <t>Całkowita szacunkowa redukcja emisji [kg/rok] - wyliczana automatycznie</t>
  </si>
  <si>
    <t>nie wypełniaj - wypełniane automatycznie lub puste</t>
  </si>
  <si>
    <t>kolor niebieski</t>
  </si>
  <si>
    <r>
      <t>wpisz liczbę (nie dodawaj miary np. nie pisz 100m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</si>
  <si>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uzupełnij lub zostaw puste</t>
  </si>
  <si>
    <t>wypełnij białe pola leżące poniżej</t>
  </si>
  <si>
    <t>uzupełnij zgodnie 
z tabelą 81 POP</t>
  </si>
  <si>
    <t>Wypełnia się automatycznie zgodnie z tabelą 81 POP</t>
  </si>
  <si>
    <t>Wybierz z listy zgodnie z tabelą 81 POP (rodzaj przyporzadkowany jest do kolejnych działań opisanych w tabeli 81 POP np. OpINF_1 to pierwsze działanie informacyjne)</t>
  </si>
  <si>
    <t>zaznacz właściwe</t>
  </si>
  <si>
    <t>pole lezace poniżej zostanie automatycznie wypełnione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</si>
  <si>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</si>
  <si>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</si>
  <si>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</si>
  <si>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</si>
  <si>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</si>
  <si>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</si>
  <si>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</si>
  <si>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</si>
  <si>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</si>
  <si>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</si>
  <si>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</si>
  <si>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</si>
  <si>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</si>
  <si>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</si>
  <si>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</si>
  <si>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</si>
  <si>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</si>
  <si>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</si>
  <si>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</si>
  <si>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</si>
  <si>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Wartość wskaźnika</t>
  </si>
  <si>
    <t>Podaj wielkość realizacji działania np.: Liczba zaktualizowanych procedur [szt.], Liczba kontroli [szt.]; Liczba baz danych o jednostach oświatowych i opiekuńczych [szt.] itp.</t>
  </si>
  <si>
    <t>Wybierz z listy</t>
  </si>
  <si>
    <t>lp</t>
  </si>
  <si>
    <t>Nr i data wydania decyzji</t>
  </si>
  <si>
    <t>Czego dotyczy decyzja</t>
  </si>
  <si>
    <t>W jaki sposób decyzja przyczyna się do Programu ochrony powietrza</t>
  </si>
  <si>
    <t>Nr, datai nazwa aktu prawa miejscowego</t>
  </si>
  <si>
    <t>Odnośnik</t>
  </si>
  <si>
    <t>W jaki sposób akt prawa miejscowego ma pośredni lub bezpośredni wpływ na poprawę jakości powietrza</t>
  </si>
  <si>
    <t>opisz szczegóły działania</t>
  </si>
  <si>
    <t>uzupełnij</t>
  </si>
  <si>
    <t>opisz do 600 znaków</t>
  </si>
  <si>
    <t>wklej odnośnik</t>
  </si>
  <si>
    <t>2.1. Czy były stwierdzone przekroczenia poziomów alarmowych (zwanych dalej „PA”) lub istotne przekroczenia (ponad 200%) poziomów dopuszczalnych (zwanych dalej „PD”) lub docelowych (zwanych dalej „PDC”) w danym roku sprawozdawczym (należy zaznaczyć prawidłową odpowiedź)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</si>
</sst>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8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sz val="9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theme="4" tint="-0.249977111117893"/>
      <name val="Calibri"/>
      <family val="2"/>
      <charset val="238"/>
    </font>
    <font>
      <b/>
      <i/>
      <sz val="9"/>
      <color theme="4" tint="-0.249977111117893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rgb="FF002060"/>
      <name val="Trebuchet MS"/>
      <family val="2"/>
      <charset val="238"/>
    </font>
    <font>
      <b/>
      <i/>
      <sz val="9"/>
      <name val="Calibri"/>
      <family val="2"/>
      <charset val="238"/>
    </font>
    <font>
      <i/>
      <sz val="9"/>
      <color rgb="FF002060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31" fillId="0" borderId="0"/>
  </cellStyleXfs>
  <cellXfs count="370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inden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5" borderId="4" xfId="0" applyFont="1" applyFill="1" applyBorder="1" applyAlignment="1">
      <alignment vertical="top" wrapText="1"/>
    </xf>
    <xf numFmtId="0" fontId="17" fillId="5" borderId="19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8" fillId="9" borderId="10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/>
    </xf>
    <xf numFmtId="2" fontId="21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vertical="top" wrapText="1"/>
    </xf>
    <xf numFmtId="0" fontId="20" fillId="3" borderId="19" xfId="0" applyFont="1" applyFill="1" applyBorder="1" applyAlignment="1">
      <alignment vertical="top" wrapText="1"/>
    </xf>
    <xf numFmtId="0" fontId="20" fillId="10" borderId="1" xfId="0" applyFont="1" applyFill="1" applyBorder="1" applyAlignment="1">
      <alignment horizontal="left" vertical="top" wrapText="1"/>
    </xf>
    <xf numFmtId="0" fontId="0" fillId="6" borderId="0" xfId="0" applyFont="1" applyFill="1"/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applyFont="1" applyFill="1" applyBorder="1"/>
    <xf numFmtId="0" fontId="17" fillId="8" borderId="0" xfId="0" applyFont="1" applyFill="1" applyAlignment="1">
      <alignment vertical="center"/>
    </xf>
    <xf numFmtId="0" fontId="17" fillId="10" borderId="1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top" wrapText="1"/>
    </xf>
    <xf numFmtId="0" fontId="17" fillId="10" borderId="4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>
      <alignment vertical="top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right" vertical="center"/>
    </xf>
    <xf numFmtId="2" fontId="21" fillId="5" borderId="20" xfId="0" applyNumberFormat="1" applyFont="1" applyFill="1" applyBorder="1" applyAlignment="1">
      <alignment horizontal="center" vertical="center" wrapText="1"/>
    </xf>
    <xf numFmtId="164" fontId="21" fillId="5" borderId="20" xfId="0" applyNumberFormat="1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6" fillId="11" borderId="1" xfId="0" applyNumberFormat="1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top" wrapText="1"/>
    </xf>
    <xf numFmtId="0" fontId="20" fillId="12" borderId="1" xfId="0" applyFont="1" applyFill="1" applyBorder="1" applyAlignment="1">
      <alignment horizontal="left" vertical="top" wrapText="1"/>
    </xf>
    <xf numFmtId="0" fontId="20" fillId="12" borderId="1" xfId="0" applyFont="1" applyFill="1" applyBorder="1" applyAlignment="1">
      <alignment vertical="top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top" wrapText="1"/>
    </xf>
    <xf numFmtId="0" fontId="20" fillId="12" borderId="4" xfId="0" applyFont="1" applyFill="1" applyBorder="1" applyAlignment="1">
      <alignment horizontal="center" vertical="top" wrapText="1"/>
    </xf>
    <xf numFmtId="0" fontId="17" fillId="12" borderId="4" xfId="0" applyFont="1" applyFill="1" applyBorder="1" applyAlignment="1">
      <alignment horizontal="center" vertical="top" wrapText="1"/>
    </xf>
    <xf numFmtId="0" fontId="17" fillId="12" borderId="4" xfId="0" applyFont="1" applyFill="1" applyBorder="1" applyAlignment="1">
      <alignment vertical="top" wrapText="1"/>
    </xf>
    <xf numFmtId="0" fontId="17" fillId="12" borderId="19" xfId="0" applyFont="1" applyFill="1" applyBorder="1" applyAlignment="1">
      <alignment vertical="top" wrapText="1"/>
    </xf>
    <xf numFmtId="0" fontId="0" fillId="0" borderId="1" xfId="0" applyBorder="1"/>
    <xf numFmtId="0" fontId="1" fillId="9" borderId="0" xfId="0" applyFont="1" applyFill="1"/>
    <xf numFmtId="0" fontId="17" fillId="0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26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/>
    <xf numFmtId="0" fontId="0" fillId="0" borderId="0" xfId="0" applyAlignment="1"/>
    <xf numFmtId="0" fontId="0" fillId="0" borderId="0" xfId="0" applyFill="1"/>
    <xf numFmtId="0" fontId="10" fillId="2" borderId="0" xfId="0" applyFont="1" applyFill="1" applyBorder="1" applyAlignment="1">
      <alignment vertical="center"/>
    </xf>
    <xf numFmtId="0" fontId="35" fillId="4" borderId="10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 applyProtection="1">
      <alignment vertical="center"/>
      <protection hidden="1"/>
    </xf>
    <xf numFmtId="0" fontId="37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vertical="top" wrapText="1"/>
    </xf>
    <xf numFmtId="0" fontId="20" fillId="12" borderId="4" xfId="0" applyFont="1" applyFill="1" applyBorder="1" applyAlignment="1">
      <alignment horizontal="left" vertical="top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right"/>
    </xf>
    <xf numFmtId="0" fontId="40" fillId="2" borderId="1" xfId="0" applyFont="1" applyFill="1" applyBorder="1" applyAlignment="1">
      <alignment horizontal="center" wrapText="1"/>
    </xf>
    <xf numFmtId="2" fontId="40" fillId="2" borderId="1" xfId="0" applyNumberFormat="1" applyFont="1" applyFill="1" applyBorder="1" applyAlignment="1">
      <alignment horizontal="center" wrapText="1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 wrapText="1" indent="1"/>
    </xf>
    <xf numFmtId="0" fontId="19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wrapText="1" indent="1"/>
    </xf>
    <xf numFmtId="0" fontId="42" fillId="14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left" indent="1"/>
    </xf>
    <xf numFmtId="0" fontId="2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left" vertical="center" wrapText="1" indent="1"/>
    </xf>
    <xf numFmtId="0" fontId="42" fillId="0" borderId="1" xfId="0" applyFont="1" applyFill="1" applyBorder="1" applyAlignment="1">
      <alignment horizontal="center" vertical="center" wrapText="1"/>
    </xf>
    <xf numFmtId="2" fontId="42" fillId="0" borderId="20" xfId="0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0" fontId="45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5" fillId="2" borderId="7" xfId="0" applyFont="1" applyFill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47" fillId="14" borderId="7" xfId="0" applyFont="1" applyFill="1" applyBorder="1" applyAlignment="1">
      <alignment horizontal="center"/>
    </xf>
    <xf numFmtId="0" fontId="29" fillId="13" borderId="1" xfId="0" applyFont="1" applyFill="1" applyBorder="1" applyAlignment="1">
      <alignment horizontal="left" vertical="center" wrapText="1"/>
    </xf>
    <xf numFmtId="0" fontId="29" fillId="13" borderId="19" xfId="0" applyFont="1" applyFill="1" applyBorder="1" applyAlignment="1">
      <alignment horizontal="left" vertical="center" wrapText="1"/>
    </xf>
    <xf numFmtId="0" fontId="29" fillId="13" borderId="1" xfId="0" applyFont="1" applyFill="1" applyBorder="1" applyAlignment="1">
      <alignment vertical="center" wrapText="1"/>
    </xf>
    <xf numFmtId="0" fontId="29" fillId="2" borderId="1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/>
    </xf>
    <xf numFmtId="0" fontId="29" fillId="2" borderId="19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45" fillId="0" borderId="0" xfId="0" applyFont="1" applyAlignment="1"/>
    <xf numFmtId="0" fontId="19" fillId="0" borderId="24" xfId="0" applyFont="1" applyFill="1" applyBorder="1" applyAlignment="1">
      <alignment horizontal="center" vertical="center" wrapText="1"/>
    </xf>
    <xf numFmtId="0" fontId="45" fillId="0" borderId="24" xfId="0" applyFont="1" applyBorder="1" applyAlignment="1">
      <alignment horizontal="center"/>
    </xf>
    <xf numFmtId="0" fontId="0" fillId="14" borderId="7" xfId="0" applyFont="1" applyFill="1" applyBorder="1"/>
    <xf numFmtId="0" fontId="43" fillId="0" borderId="0" xfId="0" applyFont="1" applyFill="1"/>
    <xf numFmtId="0" fontId="34" fillId="10" borderId="1" xfId="0" applyFont="1" applyFill="1" applyBorder="1" applyAlignment="1">
      <alignment horizontal="center" vertical="center" wrapText="1"/>
    </xf>
    <xf numFmtId="0" fontId="44" fillId="14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3" fillId="0" borderId="0" xfId="0" applyFont="1" applyFill="1"/>
    <xf numFmtId="0" fontId="3" fillId="10" borderId="1" xfId="0" applyFont="1" applyFill="1" applyBorder="1" applyAlignment="1">
      <alignment horizontal="center" vertical="center" wrapText="1"/>
    </xf>
    <xf numFmtId="0" fontId="32" fillId="14" borderId="4" xfId="0" applyFont="1" applyFill="1" applyBorder="1" applyAlignment="1">
      <alignment horizontal="center" vertical="center" wrapText="1"/>
    </xf>
    <xf numFmtId="0" fontId="32" fillId="14" borderId="4" xfId="0" applyFont="1" applyFill="1" applyBorder="1" applyAlignment="1">
      <alignment horizontal="center" vertical="center"/>
    </xf>
    <xf numFmtId="0" fontId="44" fillId="14" borderId="4" xfId="0" applyFont="1" applyFill="1" applyBorder="1" applyAlignment="1">
      <alignment horizontal="center" vertical="center" wrapText="1"/>
    </xf>
    <xf numFmtId="0" fontId="16" fillId="0" borderId="0" xfId="2"/>
    <xf numFmtId="0" fontId="31" fillId="0" borderId="0" xfId="3"/>
    <xf numFmtId="0" fontId="50" fillId="15" borderId="17" xfId="3" applyFont="1" applyFill="1" applyBorder="1" applyAlignment="1">
      <alignment horizontal="center" vertical="center" wrapText="1"/>
    </xf>
    <xf numFmtId="0" fontId="52" fillId="15" borderId="17" xfId="3" applyFont="1" applyFill="1" applyBorder="1" applyAlignment="1">
      <alignment horizontal="center" vertical="center" wrapText="1"/>
    </xf>
    <xf numFmtId="0" fontId="48" fillId="0" borderId="0" xfId="2" applyFont="1"/>
    <xf numFmtId="0" fontId="54" fillId="0" borderId="32" xfId="3" applyFont="1" applyBorder="1" applyAlignment="1">
      <alignment vertical="center"/>
    </xf>
    <xf numFmtId="0" fontId="55" fillId="0" borderId="17" xfId="3" applyFont="1" applyBorder="1" applyAlignment="1">
      <alignment horizontal="center" vertical="center"/>
    </xf>
    <xf numFmtId="0" fontId="55" fillId="0" borderId="17" xfId="3" applyFont="1" applyBorder="1" applyAlignment="1">
      <alignment horizontal="center" vertical="center" wrapText="1"/>
    </xf>
    <xf numFmtId="0" fontId="44" fillId="14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6" fillId="14" borderId="1" xfId="0" applyFont="1" applyFill="1" applyBorder="1" applyAlignment="1">
      <alignment horizontal="center" vertical="center"/>
    </xf>
    <xf numFmtId="0" fontId="57" fillId="14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vertical="center" wrapText="1"/>
    </xf>
    <xf numFmtId="0" fontId="17" fillId="5" borderId="19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top" wrapText="1"/>
    </xf>
    <xf numFmtId="0" fontId="17" fillId="3" borderId="19" xfId="0" applyFont="1" applyFill="1" applyBorder="1" applyAlignment="1">
      <alignment horizontal="left" vertical="top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top" wrapText="1"/>
    </xf>
    <xf numFmtId="0" fontId="17" fillId="10" borderId="19" xfId="0" applyFont="1" applyFill="1" applyBorder="1" applyAlignment="1">
      <alignment horizontal="center" vertical="top" wrapText="1"/>
    </xf>
    <xf numFmtId="0" fontId="17" fillId="10" borderId="10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left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6" fillId="11" borderId="1" xfId="0" applyNumberFormat="1" applyFont="1" applyFill="1" applyBorder="1" applyAlignment="1">
      <alignment horizontal="center" vertical="center" wrapText="1"/>
    </xf>
    <xf numFmtId="0" fontId="24" fillId="11" borderId="1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40" fillId="11" borderId="3" xfId="0" applyFont="1" applyFill="1" applyBorder="1" applyAlignment="1">
      <alignment horizontal="center" vertical="center" wrapText="1"/>
    </xf>
    <xf numFmtId="0" fontId="42" fillId="11" borderId="21" xfId="0" applyNumberFormat="1" applyFont="1" applyFill="1" applyBorder="1" applyAlignment="1">
      <alignment horizontal="center" vertical="center" wrapText="1"/>
    </xf>
    <xf numFmtId="0" fontId="43" fillId="11" borderId="5" xfId="0" applyFont="1" applyFill="1" applyBorder="1" applyAlignment="1">
      <alignment horizontal="center" vertical="center" wrapText="1"/>
    </xf>
    <xf numFmtId="0" fontId="43" fillId="11" borderId="18" xfId="0" applyFont="1" applyFill="1" applyBorder="1" applyAlignment="1">
      <alignment horizontal="center" vertical="center" wrapText="1"/>
    </xf>
    <xf numFmtId="0" fontId="43" fillId="11" borderId="11" xfId="0" applyFont="1" applyFill="1" applyBorder="1" applyAlignment="1">
      <alignment horizontal="center" vertical="center" wrapText="1"/>
    </xf>
    <xf numFmtId="0" fontId="43" fillId="11" borderId="2" xfId="0" applyFont="1" applyFill="1" applyBorder="1" applyAlignment="1">
      <alignment horizontal="center" vertical="center" wrapText="1"/>
    </xf>
    <xf numFmtId="0" fontId="43" fillId="11" borderId="12" xfId="0" applyFont="1" applyFill="1" applyBorder="1" applyAlignment="1">
      <alignment horizontal="center" vertical="center" wrapText="1"/>
    </xf>
    <xf numFmtId="0" fontId="42" fillId="11" borderId="5" xfId="0" applyNumberFormat="1" applyFont="1" applyFill="1" applyBorder="1" applyAlignment="1">
      <alignment horizontal="center" vertical="center" wrapText="1"/>
    </xf>
    <xf numFmtId="0" fontId="42" fillId="11" borderId="18" xfId="0" applyNumberFormat="1" applyFont="1" applyFill="1" applyBorder="1" applyAlignment="1">
      <alignment horizontal="center" vertical="center" wrapText="1"/>
    </xf>
    <xf numFmtId="0" fontId="42" fillId="11" borderId="22" xfId="0" applyNumberFormat="1" applyFont="1" applyFill="1" applyBorder="1" applyAlignment="1">
      <alignment horizontal="center" vertical="center" wrapText="1"/>
    </xf>
    <xf numFmtId="0" fontId="42" fillId="11" borderId="0" xfId="0" applyNumberFormat="1" applyFont="1" applyFill="1" applyBorder="1" applyAlignment="1">
      <alignment horizontal="center" vertical="center" wrapText="1"/>
    </xf>
    <xf numFmtId="0" fontId="42" fillId="11" borderId="23" xfId="0" applyNumberFormat="1" applyFont="1" applyFill="1" applyBorder="1" applyAlignment="1">
      <alignment horizontal="center" vertical="center" wrapText="1"/>
    </xf>
    <xf numFmtId="0" fontId="42" fillId="11" borderId="11" xfId="0" applyNumberFormat="1" applyFont="1" applyFill="1" applyBorder="1" applyAlignment="1">
      <alignment horizontal="center" vertical="center" wrapText="1"/>
    </xf>
    <xf numFmtId="0" fontId="42" fillId="11" borderId="2" xfId="0" applyNumberFormat="1" applyFont="1" applyFill="1" applyBorder="1" applyAlignment="1">
      <alignment horizontal="center" vertical="center" wrapText="1"/>
    </xf>
    <xf numFmtId="0" fontId="42" fillId="11" borderId="12" xfId="0" applyNumberFormat="1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2" fontId="21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19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left" vertical="center" wrapText="1"/>
    </xf>
    <xf numFmtId="0" fontId="27" fillId="10" borderId="19" xfId="0" applyFont="1" applyFill="1" applyBorder="1" applyAlignment="1">
      <alignment horizontal="left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2" fontId="42" fillId="2" borderId="3" xfId="0" applyNumberFormat="1" applyFont="1" applyFill="1" applyBorder="1" applyAlignment="1">
      <alignment horizontal="center" vertical="center"/>
    </xf>
    <xf numFmtId="2" fontId="42" fillId="2" borderId="20" xfId="0" applyNumberFormat="1" applyFont="1" applyFill="1" applyBorder="1" applyAlignment="1">
      <alignment horizontal="center" vertical="center"/>
    </xf>
    <xf numFmtId="2" fontId="42" fillId="2" borderId="13" xfId="0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top" wrapText="1"/>
    </xf>
    <xf numFmtId="0" fontId="0" fillId="10" borderId="10" xfId="0" applyFill="1" applyBorder="1" applyAlignment="1">
      <alignment horizontal="center" vertical="top" wrapText="1"/>
    </xf>
    <xf numFmtId="0" fontId="42" fillId="11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left" vertical="top" wrapText="1"/>
    </xf>
    <xf numFmtId="0" fontId="18" fillId="10" borderId="2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left" vertical="top" wrapText="1"/>
    </xf>
    <xf numFmtId="0" fontId="20" fillId="10" borderId="10" xfId="0" applyFont="1" applyFill="1" applyBorder="1" applyAlignment="1">
      <alignment horizontal="left" vertical="top" wrapText="1"/>
    </xf>
    <xf numFmtId="0" fontId="17" fillId="10" borderId="1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20" fillId="10" borderId="4" xfId="0" applyFont="1" applyFill="1" applyBorder="1" applyAlignment="1">
      <alignment horizontal="center" vertical="top" wrapText="1"/>
    </xf>
    <xf numFmtId="0" fontId="20" fillId="10" borderId="10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left" vertical="top" wrapText="1"/>
    </xf>
    <xf numFmtId="0" fontId="20" fillId="12" borderId="4" xfId="0" applyFont="1" applyFill="1" applyBorder="1" applyAlignment="1">
      <alignment horizontal="left" vertical="top" wrapText="1"/>
    </xf>
    <xf numFmtId="0" fontId="0" fillId="12" borderId="19" xfId="0" applyFill="1" applyBorder="1" applyAlignment="1">
      <alignment horizontal="left" vertical="top" wrapText="1"/>
    </xf>
    <xf numFmtId="0" fontId="0" fillId="12" borderId="10" xfId="0" applyFill="1" applyBorder="1" applyAlignment="1">
      <alignment horizontal="left" vertical="top" wrapText="1"/>
    </xf>
    <xf numFmtId="0" fontId="20" fillId="12" borderId="4" xfId="0" applyFont="1" applyFill="1" applyBorder="1" applyAlignment="1">
      <alignment horizontal="center" vertical="top" wrapText="1"/>
    </xf>
    <xf numFmtId="0" fontId="4" fillId="12" borderId="19" xfId="0" applyFont="1" applyFill="1" applyBorder="1" applyAlignment="1">
      <alignment horizontal="center" vertical="top" wrapText="1"/>
    </xf>
    <xf numFmtId="0" fontId="4" fillId="12" borderId="10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26" fillId="11" borderId="3" xfId="0" applyNumberFormat="1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42" fillId="0" borderId="3" xfId="0" applyNumberFormat="1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20" fillId="12" borderId="10" xfId="0" applyFont="1" applyFill="1" applyBorder="1" applyAlignment="1">
      <alignment horizontal="center" vertical="top" wrapText="1"/>
    </xf>
    <xf numFmtId="0" fontId="20" fillId="12" borderId="10" xfId="0" applyFont="1" applyFill="1" applyBorder="1" applyAlignment="1">
      <alignment horizontal="left" vertical="top" wrapText="1"/>
    </xf>
    <xf numFmtId="0" fontId="17" fillId="12" borderId="4" xfId="0" applyFont="1" applyFill="1" applyBorder="1" applyAlignment="1">
      <alignment horizontal="center" vertical="top" wrapText="1"/>
    </xf>
    <xf numFmtId="0" fontId="0" fillId="12" borderId="19" xfId="0" applyFill="1" applyBorder="1" applyAlignment="1">
      <alignment horizontal="center" vertical="top" wrapText="1"/>
    </xf>
    <xf numFmtId="0" fontId="0" fillId="12" borderId="10" xfId="0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left" vertical="top" wrapText="1"/>
    </xf>
    <xf numFmtId="0" fontId="18" fillId="11" borderId="21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20" fillId="12" borderId="19" xfId="0" applyFont="1" applyFill="1" applyBorder="1" applyAlignment="1">
      <alignment horizontal="left" vertical="top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5" fillId="0" borderId="24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20" fillId="12" borderId="19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left" vertical="center" wrapText="1"/>
    </xf>
    <xf numFmtId="0" fontId="30" fillId="2" borderId="18" xfId="0" applyFont="1" applyFill="1" applyBorder="1" applyAlignment="1">
      <alignment horizontal="left" vertical="center" wrapText="1"/>
    </xf>
    <xf numFmtId="0" fontId="29" fillId="2" borderId="21" xfId="0" applyFont="1" applyFill="1" applyBorder="1" applyAlignment="1">
      <alignment horizontal="left" vertical="center" wrapText="1"/>
    </xf>
    <xf numFmtId="0" fontId="29" fillId="2" borderId="18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29" fillId="2" borderId="11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29" fillId="2" borderId="22" xfId="0" applyFont="1" applyFill="1" applyBorder="1" applyAlignment="1">
      <alignment horizontal="left" vertical="center"/>
    </xf>
    <xf numFmtId="0" fontId="29" fillId="2" borderId="23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9" fillId="15" borderId="25" xfId="3" applyFont="1" applyFill="1" applyBorder="1" applyAlignment="1">
      <alignment horizontal="center" vertical="center"/>
    </xf>
    <xf numFmtId="0" fontId="49" fillId="15" borderId="29" xfId="3" applyFont="1" applyFill="1" applyBorder="1" applyAlignment="1">
      <alignment horizontal="center" vertical="center"/>
    </xf>
    <xf numFmtId="0" fontId="49" fillId="15" borderId="32" xfId="3" applyFont="1" applyFill="1" applyBorder="1" applyAlignment="1">
      <alignment horizontal="center" vertical="center"/>
    </xf>
    <xf numFmtId="0" fontId="50" fillId="15" borderId="26" xfId="3" applyFont="1" applyFill="1" applyBorder="1" applyAlignment="1">
      <alignment horizontal="center" vertical="center" wrapText="1"/>
    </xf>
    <xf numFmtId="0" fontId="50" fillId="15" borderId="27" xfId="3" applyFont="1" applyFill="1" applyBorder="1" applyAlignment="1">
      <alignment horizontal="center" vertical="center" wrapText="1"/>
    </xf>
    <xf numFmtId="0" fontId="50" fillId="15" borderId="28" xfId="3" applyFont="1" applyFill="1" applyBorder="1" applyAlignment="1">
      <alignment horizontal="center" vertical="center" wrapText="1"/>
    </xf>
    <xf numFmtId="0" fontId="50" fillId="15" borderId="30" xfId="3" applyFont="1" applyFill="1" applyBorder="1" applyAlignment="1">
      <alignment horizontal="center" vertical="center" wrapText="1"/>
    </xf>
    <xf numFmtId="0" fontId="50" fillId="15" borderId="31" xfId="3" applyFont="1" applyFill="1" applyBorder="1" applyAlignment="1">
      <alignment horizontal="center" vertical="center" wrapText="1"/>
    </xf>
    <xf numFmtId="0" fontId="50" fillId="15" borderId="17" xfId="3" applyFont="1" applyFill="1" applyBorder="1" applyAlignment="1">
      <alignment horizontal="center" vertical="center" wrapText="1"/>
    </xf>
  </cellXfs>
  <cellStyles count="4">
    <cellStyle name="Normalny" xfId="0" builtinId="0"/>
    <cellStyle name="Normalny 2" xfId="3"/>
    <cellStyle name="Normalny 3" xfId="1"/>
    <cellStyle name="Normalny 4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1:F84" totalsRowShown="0" headerRowDxfId="7" dataDxfId="6" tableBorderDxfId="5">
  <autoFilter ref="B1:F84"/>
  <tableColumns count="5">
    <tableColumn id="1" name="Kolumna1" dataDxfId="4"/>
    <tableColumn id="2" name="Kolumna2" dataDxfId="3"/>
    <tableColumn id="3" name="Kolumna3" dataDxfId="2"/>
    <tableColumn id="4" name="Kolumna4" dataDxfId="1"/>
    <tableColumn id="5" name="K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zoomScale="80" zoomScaleNormal="80" workbookViewId="0">
      <selection activeCell="C18" sqref="C18"/>
    </sheetView>
  </sheetViews>
  <sheetFormatPr defaultRowHeight="15"/>
  <cols>
    <col min="1" max="1" width="5.7109375" style="10" customWidth="1"/>
    <col min="2" max="2" width="45.28515625" style="10" customWidth="1"/>
    <col min="3" max="3" width="47.42578125" style="10" customWidth="1"/>
    <col min="4" max="4" width="33.85546875" style="10" customWidth="1"/>
    <col min="5" max="5" width="20.42578125" style="2" customWidth="1"/>
    <col min="6" max="6" width="21.7109375" style="2" customWidth="1"/>
    <col min="7" max="16384" width="9.140625" style="2"/>
  </cols>
  <sheetData>
    <row r="2" spans="1:6" ht="21">
      <c r="B2" s="12" t="s">
        <v>59</v>
      </c>
    </row>
    <row r="4" spans="1:6" ht="42.75" customHeight="1" thickBot="1">
      <c r="A4" s="184" t="s">
        <v>436</v>
      </c>
      <c r="B4" s="184"/>
      <c r="C4" s="184"/>
      <c r="D4" s="184"/>
    </row>
    <row r="5" spans="1:6" ht="40.5" customHeight="1" thickBot="1">
      <c r="A5" s="4" t="s">
        <v>49</v>
      </c>
      <c r="B5" s="5" t="s">
        <v>50</v>
      </c>
      <c r="C5" s="189" t="s">
        <v>51</v>
      </c>
      <c r="D5" s="190"/>
    </row>
    <row r="6" spans="1:6" ht="36.75" customHeight="1">
      <c r="A6" s="6">
        <v>1</v>
      </c>
      <c r="B6" s="105" t="s">
        <v>570</v>
      </c>
      <c r="C6" s="191">
        <v>2021</v>
      </c>
      <c r="D6" s="192"/>
    </row>
    <row r="7" spans="1:6" ht="19.5" customHeight="1">
      <c r="A7" s="7">
        <v>2</v>
      </c>
      <c r="B7" s="106" t="s">
        <v>52</v>
      </c>
      <c r="C7" s="185" t="s">
        <v>53</v>
      </c>
      <c r="D7" s="186"/>
    </row>
    <row r="8" spans="1:6" ht="23.25" customHeight="1">
      <c r="A8" s="7">
        <v>3</v>
      </c>
      <c r="B8" s="106" t="s">
        <v>569</v>
      </c>
      <c r="C8" s="185" t="str">
        <f>IFERROR(VLOOKUP($C$9,'lista gmin'!$C$1:$F$84,4,FALSE),"")</f>
        <v/>
      </c>
      <c r="D8" s="186"/>
    </row>
    <row r="9" spans="1:6" ht="42" customHeight="1">
      <c r="A9" s="7">
        <v>4</v>
      </c>
      <c r="B9" s="106" t="s">
        <v>568</v>
      </c>
      <c r="C9" s="109"/>
      <c r="D9" s="108" t="str">
        <f>IFERROR(VLOOKUP(C9,'lista gmin'!C3:D84,2,FALSE),"")</f>
        <v/>
      </c>
      <c r="F9" s="30"/>
    </row>
    <row r="10" spans="1:6" ht="30">
      <c r="A10" s="7">
        <v>5</v>
      </c>
      <c r="B10" s="106" t="s">
        <v>571</v>
      </c>
      <c r="C10" s="185" t="s">
        <v>55</v>
      </c>
      <c r="D10" s="186"/>
    </row>
    <row r="11" spans="1:6">
      <c r="A11" s="7">
        <v>6</v>
      </c>
      <c r="B11" s="106" t="s">
        <v>56</v>
      </c>
      <c r="C11" s="185" t="str">
        <f>IFERROR(VLOOKUP($C$9,'lista gmin'!$C$1:$F$84,3,FALSE),"")</f>
        <v/>
      </c>
      <c r="D11" s="186"/>
    </row>
    <row r="12" spans="1:6" ht="45.75">
      <c r="A12" s="7">
        <v>7</v>
      </c>
      <c r="B12" s="106" t="s">
        <v>572</v>
      </c>
      <c r="C12" s="182"/>
      <c r="D12" s="183"/>
    </row>
    <row r="13" spans="1:6" ht="30.75">
      <c r="A13" s="7">
        <v>8</v>
      </c>
      <c r="B13" s="106" t="s">
        <v>573</v>
      </c>
      <c r="C13" s="182"/>
      <c r="D13" s="183"/>
    </row>
    <row r="14" spans="1:6" ht="45">
      <c r="A14" s="7">
        <v>9</v>
      </c>
      <c r="B14" s="106" t="s">
        <v>574</v>
      </c>
      <c r="C14" s="182"/>
      <c r="D14" s="183"/>
    </row>
    <row r="15" spans="1:6" ht="45">
      <c r="A15" s="8">
        <v>10</v>
      </c>
      <c r="B15" s="106" t="s">
        <v>575</v>
      </c>
      <c r="C15" s="182"/>
      <c r="D15" s="183"/>
    </row>
    <row r="16" spans="1:6">
      <c r="A16" s="9">
        <v>11</v>
      </c>
      <c r="B16" s="107" t="s">
        <v>57</v>
      </c>
      <c r="C16" s="187"/>
      <c r="D16" s="188"/>
    </row>
    <row r="17" spans="2:2">
      <c r="B17" s="11" t="s">
        <v>58</v>
      </c>
    </row>
    <row r="18" spans="2:2">
      <c r="B18" s="104" t="s">
        <v>567</v>
      </c>
    </row>
  </sheetData>
  <mergeCells count="12">
    <mergeCell ref="C15:D15"/>
    <mergeCell ref="A4:D4"/>
    <mergeCell ref="C8:D8"/>
    <mergeCell ref="C16:D16"/>
    <mergeCell ref="C10:D10"/>
    <mergeCell ref="C11:D11"/>
    <mergeCell ref="C12:D12"/>
    <mergeCell ref="C13:D13"/>
    <mergeCell ref="C14:D14"/>
    <mergeCell ref="C5:D5"/>
    <mergeCell ref="C6:D6"/>
    <mergeCell ref="C7:D7"/>
  </mergeCells>
  <dataValidations count="1">
    <dataValidation type="list" allowBlank="1" showInputMessage="1" showErrorMessage="1" prompt="Wybierz nazwę gminy" sqref="C9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16" workbookViewId="0">
      <selection activeCell="F44" sqref="F44"/>
    </sheetView>
  </sheetViews>
  <sheetFormatPr defaultRowHeight="15"/>
  <cols>
    <col min="1" max="1" width="9.140625" style="13"/>
    <col min="2" max="2" width="14.7109375" style="13" customWidth="1"/>
    <col min="3" max="3" width="26" style="13" customWidth="1"/>
    <col min="4" max="4" width="18" style="13" customWidth="1"/>
    <col min="5" max="5" width="15.42578125" style="13" customWidth="1"/>
    <col min="6" max="6" width="21.28515625" style="13" customWidth="1"/>
  </cols>
  <sheetData>
    <row r="1" spans="2:6">
      <c r="B1" s="13" t="s">
        <v>254</v>
      </c>
      <c r="C1" s="13" t="s">
        <v>255</v>
      </c>
      <c r="D1" s="13" t="s">
        <v>256</v>
      </c>
      <c r="E1" s="14" t="s">
        <v>257</v>
      </c>
      <c r="F1" s="13" t="s">
        <v>258</v>
      </c>
    </row>
    <row r="2" spans="2:6">
      <c r="B2" s="15" t="s">
        <v>60</v>
      </c>
      <c r="C2" s="15" t="s">
        <v>61</v>
      </c>
      <c r="D2" s="15" t="s">
        <v>62</v>
      </c>
      <c r="E2" s="15" t="s">
        <v>63</v>
      </c>
      <c r="F2" s="15" t="s">
        <v>64</v>
      </c>
    </row>
    <row r="3" spans="2:6">
      <c r="B3" s="16" t="s">
        <v>65</v>
      </c>
      <c r="C3" s="16" t="s">
        <v>66</v>
      </c>
      <c r="D3" s="16" t="s">
        <v>67</v>
      </c>
      <c r="E3" s="16" t="s">
        <v>68</v>
      </c>
      <c r="F3" s="16" t="s">
        <v>329</v>
      </c>
    </row>
    <row r="4" spans="2:6">
      <c r="B4" s="16" t="s">
        <v>69</v>
      </c>
      <c r="C4" s="16" t="s">
        <v>70</v>
      </c>
      <c r="D4" s="16" t="s">
        <v>71</v>
      </c>
      <c r="E4" s="16" t="s">
        <v>68</v>
      </c>
      <c r="F4" s="16" t="s">
        <v>329</v>
      </c>
    </row>
    <row r="5" spans="2:6">
      <c r="B5" s="16" t="s">
        <v>72</v>
      </c>
      <c r="C5" s="16" t="s">
        <v>73</v>
      </c>
      <c r="D5" s="16" t="s">
        <v>74</v>
      </c>
      <c r="E5" s="16" t="s">
        <v>75</v>
      </c>
      <c r="F5" s="16" t="s">
        <v>329</v>
      </c>
    </row>
    <row r="6" spans="2:6">
      <c r="B6" s="16" t="s">
        <v>76</v>
      </c>
      <c r="C6" s="16" t="s">
        <v>77</v>
      </c>
      <c r="D6" s="16" t="s">
        <v>67</v>
      </c>
      <c r="E6" s="16" t="s">
        <v>75</v>
      </c>
      <c r="F6" s="16" t="s">
        <v>329</v>
      </c>
    </row>
    <row r="7" spans="2:6">
      <c r="B7" s="16" t="s">
        <v>78</v>
      </c>
      <c r="C7" s="16" t="s">
        <v>79</v>
      </c>
      <c r="D7" s="16" t="s">
        <v>80</v>
      </c>
      <c r="E7" s="16" t="s">
        <v>81</v>
      </c>
      <c r="F7" s="16" t="s">
        <v>329</v>
      </c>
    </row>
    <row r="8" spans="2:6">
      <c r="B8" s="16" t="s">
        <v>82</v>
      </c>
      <c r="C8" s="16" t="s">
        <v>83</v>
      </c>
      <c r="D8" s="16" t="s">
        <v>84</v>
      </c>
      <c r="E8" s="16" t="s">
        <v>68</v>
      </c>
      <c r="F8" s="16" t="s">
        <v>329</v>
      </c>
    </row>
    <row r="9" spans="2:6">
      <c r="B9" s="16" t="s">
        <v>85</v>
      </c>
      <c r="C9" s="16" t="s">
        <v>86</v>
      </c>
      <c r="D9" s="16" t="s">
        <v>87</v>
      </c>
      <c r="E9" s="16" t="s">
        <v>75</v>
      </c>
      <c r="F9" s="16" t="s">
        <v>329</v>
      </c>
    </row>
    <row r="10" spans="2:6">
      <c r="B10" s="16" t="s">
        <v>88</v>
      </c>
      <c r="C10" s="16" t="s">
        <v>89</v>
      </c>
      <c r="D10" s="16" t="s">
        <v>74</v>
      </c>
      <c r="E10" s="16" t="s">
        <v>75</v>
      </c>
      <c r="F10" s="16" t="s">
        <v>329</v>
      </c>
    </row>
    <row r="11" spans="2:6">
      <c r="B11" s="16" t="s">
        <v>90</v>
      </c>
      <c r="C11" s="16" t="s">
        <v>91</v>
      </c>
      <c r="D11" s="16" t="s">
        <v>87</v>
      </c>
      <c r="E11" s="16" t="s">
        <v>75</v>
      </c>
      <c r="F11" s="16" t="s">
        <v>329</v>
      </c>
    </row>
    <row r="12" spans="2:6">
      <c r="B12" s="16" t="s">
        <v>92</v>
      </c>
      <c r="C12" s="16" t="s">
        <v>93</v>
      </c>
      <c r="D12" s="16" t="s">
        <v>94</v>
      </c>
      <c r="E12" s="16" t="s">
        <v>68</v>
      </c>
      <c r="F12" s="16" t="s">
        <v>329</v>
      </c>
    </row>
    <row r="13" spans="2:6">
      <c r="B13" s="16" t="s">
        <v>95</v>
      </c>
      <c r="C13" s="16" t="s">
        <v>96</v>
      </c>
      <c r="D13" s="16" t="s">
        <v>87</v>
      </c>
      <c r="E13" s="16" t="s">
        <v>75</v>
      </c>
      <c r="F13" s="16" t="s">
        <v>329</v>
      </c>
    </row>
    <row r="14" spans="2:6">
      <c r="B14" s="16" t="s">
        <v>97</v>
      </c>
      <c r="C14" s="16" t="s">
        <v>98</v>
      </c>
      <c r="D14" s="16" t="s">
        <v>99</v>
      </c>
      <c r="E14" s="16" t="s">
        <v>75</v>
      </c>
      <c r="F14" s="16" t="s">
        <v>329</v>
      </c>
    </row>
    <row r="15" spans="2:6">
      <c r="B15" s="16" t="s">
        <v>100</v>
      </c>
      <c r="C15" s="16" t="s">
        <v>101</v>
      </c>
      <c r="D15" s="16" t="s">
        <v>71</v>
      </c>
      <c r="E15" s="16" t="s">
        <v>68</v>
      </c>
      <c r="F15" s="16" t="s">
        <v>329</v>
      </c>
    </row>
    <row r="16" spans="2:6">
      <c r="B16" s="16" t="s">
        <v>102</v>
      </c>
      <c r="C16" s="16" t="s">
        <v>103</v>
      </c>
      <c r="D16" s="16" t="s">
        <v>67</v>
      </c>
      <c r="E16" s="16" t="s">
        <v>68</v>
      </c>
      <c r="F16" s="16" t="s">
        <v>329</v>
      </c>
    </row>
    <row r="17" spans="2:6">
      <c r="B17" s="16" t="s">
        <v>104</v>
      </c>
      <c r="C17" s="16" t="s">
        <v>105</v>
      </c>
      <c r="D17" s="16" t="s">
        <v>106</v>
      </c>
      <c r="E17" s="16" t="s">
        <v>68</v>
      </c>
      <c r="F17" s="16" t="s">
        <v>329</v>
      </c>
    </row>
    <row r="18" spans="2:6">
      <c r="B18" s="16" t="s">
        <v>107</v>
      </c>
      <c r="C18" s="16" t="s">
        <v>108</v>
      </c>
      <c r="D18" s="16" t="s">
        <v>109</v>
      </c>
      <c r="E18" s="16" t="s">
        <v>68</v>
      </c>
      <c r="F18" s="16" t="s">
        <v>329</v>
      </c>
    </row>
    <row r="19" spans="2:6">
      <c r="B19" s="16" t="s">
        <v>110</v>
      </c>
      <c r="C19" s="16" t="s">
        <v>111</v>
      </c>
      <c r="D19" s="16" t="s">
        <v>94</v>
      </c>
      <c r="E19" s="16" t="s">
        <v>68</v>
      </c>
      <c r="F19" s="16" t="s">
        <v>329</v>
      </c>
    </row>
    <row r="20" spans="2:6">
      <c r="B20" s="16" t="s">
        <v>112</v>
      </c>
      <c r="C20" s="16" t="s">
        <v>113</v>
      </c>
      <c r="D20" s="16" t="s">
        <v>80</v>
      </c>
      <c r="E20" s="16" t="s">
        <v>114</v>
      </c>
      <c r="F20" s="16" t="s">
        <v>329</v>
      </c>
    </row>
    <row r="21" spans="2:6">
      <c r="B21" s="16" t="s">
        <v>115</v>
      </c>
      <c r="C21" s="16" t="s">
        <v>116</v>
      </c>
      <c r="D21" s="16" t="s">
        <v>117</v>
      </c>
      <c r="E21" s="16" t="s">
        <v>75</v>
      </c>
      <c r="F21" s="16" t="s">
        <v>329</v>
      </c>
    </row>
    <row r="22" spans="2:6">
      <c r="B22" s="16" t="s">
        <v>118</v>
      </c>
      <c r="C22" s="16" t="s">
        <v>119</v>
      </c>
      <c r="D22" s="16" t="s">
        <v>117</v>
      </c>
      <c r="E22" s="16" t="s">
        <v>75</v>
      </c>
      <c r="F22" s="16" t="s">
        <v>329</v>
      </c>
    </row>
    <row r="23" spans="2:6">
      <c r="B23" s="16" t="s">
        <v>120</v>
      </c>
      <c r="C23" s="16" t="s">
        <v>121</v>
      </c>
      <c r="D23" s="16" t="s">
        <v>106</v>
      </c>
      <c r="E23" s="16" t="s">
        <v>75</v>
      </c>
      <c r="F23" s="16" t="s">
        <v>329</v>
      </c>
    </row>
    <row r="24" spans="2:6">
      <c r="B24" s="16" t="s">
        <v>122</v>
      </c>
      <c r="C24" s="16" t="s">
        <v>123</v>
      </c>
      <c r="D24" s="16" t="s">
        <v>74</v>
      </c>
      <c r="E24" s="16" t="s">
        <v>81</v>
      </c>
      <c r="F24" s="16" t="s">
        <v>329</v>
      </c>
    </row>
    <row r="25" spans="2:6">
      <c r="B25" s="16" t="s">
        <v>124</v>
      </c>
      <c r="C25" s="16" t="s">
        <v>125</v>
      </c>
      <c r="D25" s="16" t="s">
        <v>67</v>
      </c>
      <c r="E25" s="16" t="s">
        <v>68</v>
      </c>
      <c r="F25" s="16" t="s">
        <v>329</v>
      </c>
    </row>
    <row r="26" spans="2:6">
      <c r="B26" s="16" t="s">
        <v>126</v>
      </c>
      <c r="C26" s="16" t="s">
        <v>127</v>
      </c>
      <c r="D26" s="16" t="s">
        <v>84</v>
      </c>
      <c r="E26" s="16" t="s">
        <v>68</v>
      </c>
      <c r="F26" s="16" t="s">
        <v>329</v>
      </c>
    </row>
    <row r="27" spans="2:6">
      <c r="B27" s="16" t="s">
        <v>128</v>
      </c>
      <c r="C27" s="16" t="s">
        <v>129</v>
      </c>
      <c r="D27" s="16" t="s">
        <v>117</v>
      </c>
      <c r="E27" s="16" t="s">
        <v>68</v>
      </c>
      <c r="F27" s="16" t="s">
        <v>329</v>
      </c>
    </row>
    <row r="28" spans="2:6">
      <c r="B28" s="16" t="s">
        <v>130</v>
      </c>
      <c r="C28" s="16" t="s">
        <v>131</v>
      </c>
      <c r="D28" s="16" t="s">
        <v>87</v>
      </c>
      <c r="E28" s="16" t="s">
        <v>75</v>
      </c>
      <c r="F28" s="16" t="s">
        <v>329</v>
      </c>
    </row>
    <row r="29" spans="2:6">
      <c r="B29" s="16" t="s">
        <v>132</v>
      </c>
      <c r="C29" s="16" t="s">
        <v>133</v>
      </c>
      <c r="D29" s="16" t="s">
        <v>106</v>
      </c>
      <c r="E29" s="16" t="s">
        <v>68</v>
      </c>
      <c r="F29" s="16" t="s">
        <v>329</v>
      </c>
    </row>
    <row r="30" spans="2:6">
      <c r="B30" s="16" t="s">
        <v>134</v>
      </c>
      <c r="C30" s="16" t="s">
        <v>135</v>
      </c>
      <c r="D30" s="16" t="s">
        <v>109</v>
      </c>
      <c r="E30" s="16" t="s">
        <v>68</v>
      </c>
      <c r="F30" s="16" t="s">
        <v>329</v>
      </c>
    </row>
    <row r="31" spans="2:6">
      <c r="B31" s="16" t="s">
        <v>136</v>
      </c>
      <c r="C31" s="16" t="s">
        <v>137</v>
      </c>
      <c r="D31" s="16" t="s">
        <v>84</v>
      </c>
      <c r="E31" s="16" t="s">
        <v>75</v>
      </c>
      <c r="F31" s="16" t="s">
        <v>329</v>
      </c>
    </row>
    <row r="32" spans="2:6">
      <c r="B32" s="16" t="s">
        <v>138</v>
      </c>
      <c r="C32" s="16" t="s">
        <v>139</v>
      </c>
      <c r="D32" s="16" t="s">
        <v>117</v>
      </c>
      <c r="E32" s="16" t="s">
        <v>68</v>
      </c>
      <c r="F32" s="16" t="s">
        <v>329</v>
      </c>
    </row>
    <row r="33" spans="2:6">
      <c r="B33" s="16" t="s">
        <v>140</v>
      </c>
      <c r="C33" s="16" t="s">
        <v>141</v>
      </c>
      <c r="D33" s="16" t="s">
        <v>80</v>
      </c>
      <c r="E33" s="16" t="s">
        <v>68</v>
      </c>
      <c r="F33" s="16" t="s">
        <v>329</v>
      </c>
    </row>
    <row r="34" spans="2:6">
      <c r="B34" s="16" t="s">
        <v>142</v>
      </c>
      <c r="C34" s="16" t="s">
        <v>143</v>
      </c>
      <c r="D34" s="16" t="s">
        <v>71</v>
      </c>
      <c r="E34" s="16" t="s">
        <v>75</v>
      </c>
      <c r="F34" s="16" t="s">
        <v>329</v>
      </c>
    </row>
    <row r="35" spans="2:6">
      <c r="B35" s="16" t="s">
        <v>144</v>
      </c>
      <c r="C35" s="16" t="s">
        <v>145</v>
      </c>
      <c r="D35" s="16" t="s">
        <v>80</v>
      </c>
      <c r="E35" s="16" t="s">
        <v>75</v>
      </c>
      <c r="F35" s="16" t="s">
        <v>329</v>
      </c>
    </row>
    <row r="36" spans="2:6">
      <c r="B36" s="16" t="s">
        <v>146</v>
      </c>
      <c r="C36" s="16" t="s">
        <v>147</v>
      </c>
      <c r="D36" s="16" t="s">
        <v>106</v>
      </c>
      <c r="E36" s="16" t="s">
        <v>75</v>
      </c>
      <c r="F36" s="16" t="s">
        <v>329</v>
      </c>
    </row>
    <row r="37" spans="2:6">
      <c r="B37" s="16" t="s">
        <v>148</v>
      </c>
      <c r="C37" s="16" t="s">
        <v>149</v>
      </c>
      <c r="D37" s="16" t="s">
        <v>87</v>
      </c>
      <c r="E37" s="16" t="s">
        <v>75</v>
      </c>
      <c r="F37" s="16" t="s">
        <v>329</v>
      </c>
    </row>
    <row r="38" spans="2:6">
      <c r="B38" s="16" t="s">
        <v>150</v>
      </c>
      <c r="C38" s="16" t="s">
        <v>151</v>
      </c>
      <c r="D38" s="16" t="s">
        <v>87</v>
      </c>
      <c r="E38" s="16" t="s">
        <v>75</v>
      </c>
      <c r="F38" s="16" t="s">
        <v>329</v>
      </c>
    </row>
    <row r="39" spans="2:6">
      <c r="B39" s="16" t="s">
        <v>152</v>
      </c>
      <c r="C39" s="16" t="s">
        <v>153</v>
      </c>
      <c r="D39" s="16" t="s">
        <v>99</v>
      </c>
      <c r="E39" s="16" t="s">
        <v>68</v>
      </c>
      <c r="F39" s="16" t="s">
        <v>329</v>
      </c>
    </row>
    <row r="40" spans="2:6">
      <c r="B40" s="16" t="s">
        <v>154</v>
      </c>
      <c r="C40" s="16" t="s">
        <v>155</v>
      </c>
      <c r="D40" s="16" t="s">
        <v>87</v>
      </c>
      <c r="E40" s="16" t="s">
        <v>68</v>
      </c>
      <c r="F40" s="16" t="s">
        <v>329</v>
      </c>
    </row>
    <row r="41" spans="2:6">
      <c r="B41" s="16" t="s">
        <v>156</v>
      </c>
      <c r="C41" s="16" t="s">
        <v>157</v>
      </c>
      <c r="D41" s="16" t="s">
        <v>106</v>
      </c>
      <c r="E41" s="16" t="s">
        <v>68</v>
      </c>
      <c r="F41" s="16" t="s">
        <v>329</v>
      </c>
    </row>
    <row r="42" spans="2:6">
      <c r="B42" s="16" t="s">
        <v>158</v>
      </c>
      <c r="C42" s="16" t="s">
        <v>159</v>
      </c>
      <c r="D42" s="16" t="s">
        <v>94</v>
      </c>
      <c r="E42" s="16" t="s">
        <v>68</v>
      </c>
      <c r="F42" s="16" t="s">
        <v>329</v>
      </c>
    </row>
    <row r="43" spans="2:6">
      <c r="B43" s="16" t="s">
        <v>160</v>
      </c>
      <c r="C43" s="16" t="s">
        <v>161</v>
      </c>
      <c r="D43" s="16" t="s">
        <v>80</v>
      </c>
      <c r="E43" s="16" t="s">
        <v>75</v>
      </c>
      <c r="F43" s="16" t="s">
        <v>329</v>
      </c>
    </row>
    <row r="44" spans="2:6">
      <c r="B44" s="16" t="s">
        <v>162</v>
      </c>
      <c r="C44" s="16" t="s">
        <v>54</v>
      </c>
      <c r="D44" s="16" t="s">
        <v>163</v>
      </c>
      <c r="E44" s="16" t="s">
        <v>81</v>
      </c>
      <c r="F44" s="16" t="s">
        <v>330</v>
      </c>
    </row>
    <row r="45" spans="2:6">
      <c r="B45" s="16" t="s">
        <v>164</v>
      </c>
      <c r="C45" s="16" t="s">
        <v>165</v>
      </c>
      <c r="D45" s="16" t="s">
        <v>106</v>
      </c>
      <c r="E45" s="16" t="s">
        <v>68</v>
      </c>
      <c r="F45" s="16" t="s">
        <v>329</v>
      </c>
    </row>
    <row r="46" spans="2:6">
      <c r="B46" s="16" t="s">
        <v>166</v>
      </c>
      <c r="C46" s="16" t="s">
        <v>167</v>
      </c>
      <c r="D46" s="16" t="s">
        <v>87</v>
      </c>
      <c r="E46" s="16" t="s">
        <v>68</v>
      </c>
      <c r="F46" s="16" t="s">
        <v>329</v>
      </c>
    </row>
    <row r="47" spans="2:6">
      <c r="B47" s="16" t="s">
        <v>168</v>
      </c>
      <c r="C47" s="16" t="s">
        <v>169</v>
      </c>
      <c r="D47" s="16" t="s">
        <v>106</v>
      </c>
      <c r="E47" s="16" t="s">
        <v>68</v>
      </c>
      <c r="F47" s="16" t="s">
        <v>329</v>
      </c>
    </row>
    <row r="48" spans="2:6">
      <c r="B48" s="16" t="s">
        <v>170</v>
      </c>
      <c r="C48" s="16" t="s">
        <v>171</v>
      </c>
      <c r="D48" s="16" t="s">
        <v>106</v>
      </c>
      <c r="E48" s="16" t="s">
        <v>75</v>
      </c>
      <c r="F48" s="16" t="s">
        <v>329</v>
      </c>
    </row>
    <row r="49" spans="2:6">
      <c r="B49" s="16" t="s">
        <v>172</v>
      </c>
      <c r="C49" s="16" t="s">
        <v>173</v>
      </c>
      <c r="D49" s="16" t="s">
        <v>74</v>
      </c>
      <c r="E49" s="16" t="s">
        <v>75</v>
      </c>
      <c r="F49" s="16" t="s">
        <v>329</v>
      </c>
    </row>
    <row r="50" spans="2:6">
      <c r="B50" s="16" t="s">
        <v>174</v>
      </c>
      <c r="C50" s="16" t="s">
        <v>175</v>
      </c>
      <c r="D50" s="16" t="s">
        <v>99</v>
      </c>
      <c r="E50" s="16" t="s">
        <v>75</v>
      </c>
      <c r="F50" s="16" t="s">
        <v>329</v>
      </c>
    </row>
    <row r="51" spans="2:6">
      <c r="B51" s="16" t="s">
        <v>176</v>
      </c>
      <c r="C51" s="16" t="s">
        <v>177</v>
      </c>
      <c r="D51" s="16" t="s">
        <v>74</v>
      </c>
      <c r="E51" s="16" t="s">
        <v>75</v>
      </c>
      <c r="F51" s="16" t="s">
        <v>329</v>
      </c>
    </row>
    <row r="52" spans="2:6">
      <c r="B52" s="16" t="s">
        <v>178</v>
      </c>
      <c r="C52" s="16" t="s">
        <v>179</v>
      </c>
      <c r="D52" s="16" t="s">
        <v>87</v>
      </c>
      <c r="E52" s="16" t="s">
        <v>75</v>
      </c>
      <c r="F52" s="16" t="s">
        <v>329</v>
      </c>
    </row>
    <row r="53" spans="2:6">
      <c r="B53" s="16" t="s">
        <v>180</v>
      </c>
      <c r="C53" s="16" t="s">
        <v>181</v>
      </c>
      <c r="D53" s="16" t="s">
        <v>94</v>
      </c>
      <c r="E53" s="16" t="s">
        <v>68</v>
      </c>
      <c r="F53" s="16" t="s">
        <v>329</v>
      </c>
    </row>
    <row r="54" spans="2:6">
      <c r="B54" s="16" t="s">
        <v>182</v>
      </c>
      <c r="C54" s="16" t="s">
        <v>183</v>
      </c>
      <c r="D54" s="16" t="s">
        <v>87</v>
      </c>
      <c r="E54" s="16" t="s">
        <v>68</v>
      </c>
      <c r="F54" s="16" t="s">
        <v>329</v>
      </c>
    </row>
    <row r="55" spans="2:6">
      <c r="B55" s="16" t="s">
        <v>184</v>
      </c>
      <c r="C55" s="16" t="s">
        <v>185</v>
      </c>
      <c r="D55" s="16" t="s">
        <v>71</v>
      </c>
      <c r="E55" s="16" t="s">
        <v>68</v>
      </c>
      <c r="F55" s="16" t="s">
        <v>329</v>
      </c>
    </row>
    <row r="56" spans="2:6">
      <c r="B56" s="16" t="s">
        <v>186</v>
      </c>
      <c r="C56" s="16" t="s">
        <v>187</v>
      </c>
      <c r="D56" s="16" t="s">
        <v>94</v>
      </c>
      <c r="E56" s="16" t="s">
        <v>75</v>
      </c>
      <c r="F56" s="16" t="s">
        <v>329</v>
      </c>
    </row>
    <row r="57" spans="2:6">
      <c r="B57" s="16" t="s">
        <v>188</v>
      </c>
      <c r="C57" s="16" t="s">
        <v>189</v>
      </c>
      <c r="D57" s="16" t="s">
        <v>74</v>
      </c>
      <c r="E57" s="16" t="s">
        <v>75</v>
      </c>
      <c r="F57" s="16" t="s">
        <v>329</v>
      </c>
    </row>
    <row r="58" spans="2:6">
      <c r="B58" s="16" t="s">
        <v>190</v>
      </c>
      <c r="C58" s="16" t="s">
        <v>191</v>
      </c>
      <c r="D58" s="16" t="s">
        <v>94</v>
      </c>
      <c r="E58" s="16" t="s">
        <v>75</v>
      </c>
      <c r="F58" s="16" t="s">
        <v>329</v>
      </c>
    </row>
    <row r="59" spans="2:6">
      <c r="B59" s="16" t="s">
        <v>192</v>
      </c>
      <c r="C59" s="16" t="s">
        <v>193</v>
      </c>
      <c r="D59" s="16" t="s">
        <v>80</v>
      </c>
      <c r="E59" s="16" t="s">
        <v>75</v>
      </c>
      <c r="F59" s="16" t="s">
        <v>329</v>
      </c>
    </row>
    <row r="60" spans="2:6">
      <c r="B60" s="16" t="s">
        <v>194</v>
      </c>
      <c r="C60" s="16" t="s">
        <v>195</v>
      </c>
      <c r="D60" s="16" t="s">
        <v>106</v>
      </c>
      <c r="E60" s="16" t="s">
        <v>75</v>
      </c>
      <c r="F60" s="16" t="s">
        <v>329</v>
      </c>
    </row>
    <row r="61" spans="2:6">
      <c r="B61" s="16" t="s">
        <v>196</v>
      </c>
      <c r="C61" s="16" t="s">
        <v>197</v>
      </c>
      <c r="D61" s="16" t="s">
        <v>117</v>
      </c>
      <c r="E61" s="16" t="s">
        <v>68</v>
      </c>
      <c r="F61" s="16" t="s">
        <v>329</v>
      </c>
    </row>
    <row r="62" spans="2:6">
      <c r="B62" s="16" t="s">
        <v>198</v>
      </c>
      <c r="C62" s="16" t="s">
        <v>199</v>
      </c>
      <c r="D62" s="16" t="s">
        <v>109</v>
      </c>
      <c r="E62" s="16" t="s">
        <v>75</v>
      </c>
      <c r="F62" s="16" t="s">
        <v>329</v>
      </c>
    </row>
    <row r="63" spans="2:6">
      <c r="B63" s="16" t="s">
        <v>200</v>
      </c>
      <c r="C63" s="16" t="s">
        <v>201</v>
      </c>
      <c r="D63" s="16" t="s">
        <v>99</v>
      </c>
      <c r="E63" s="16" t="s">
        <v>75</v>
      </c>
      <c r="F63" s="16" t="s">
        <v>329</v>
      </c>
    </row>
    <row r="64" spans="2:6">
      <c r="B64" s="16" t="s">
        <v>202</v>
      </c>
      <c r="C64" s="16" t="s">
        <v>203</v>
      </c>
      <c r="D64" s="16" t="s">
        <v>87</v>
      </c>
      <c r="E64" s="16" t="s">
        <v>75</v>
      </c>
      <c r="F64" s="16" t="s">
        <v>329</v>
      </c>
    </row>
    <row r="65" spans="2:6">
      <c r="B65" s="16" t="s">
        <v>204</v>
      </c>
      <c r="C65" s="16" t="s">
        <v>205</v>
      </c>
      <c r="D65" s="16" t="s">
        <v>87</v>
      </c>
      <c r="E65" s="16" t="s">
        <v>75</v>
      </c>
      <c r="F65" s="16" t="s">
        <v>329</v>
      </c>
    </row>
    <row r="66" spans="2:6">
      <c r="B66" s="16" t="s">
        <v>206</v>
      </c>
      <c r="C66" s="16" t="s">
        <v>207</v>
      </c>
      <c r="D66" s="16" t="s">
        <v>87</v>
      </c>
      <c r="E66" s="16" t="s">
        <v>75</v>
      </c>
      <c r="F66" s="16" t="s">
        <v>329</v>
      </c>
    </row>
    <row r="67" spans="2:6">
      <c r="B67" s="16" t="s">
        <v>208</v>
      </c>
      <c r="C67" s="16" t="s">
        <v>209</v>
      </c>
      <c r="D67" s="16" t="s">
        <v>117</v>
      </c>
      <c r="E67" s="16" t="s">
        <v>68</v>
      </c>
      <c r="F67" s="16" t="s">
        <v>329</v>
      </c>
    </row>
    <row r="68" spans="2:6">
      <c r="B68" s="16" t="s">
        <v>210</v>
      </c>
      <c r="C68" s="16" t="s">
        <v>211</v>
      </c>
      <c r="D68" s="16" t="s">
        <v>109</v>
      </c>
      <c r="E68" s="16" t="s">
        <v>75</v>
      </c>
      <c r="F68" s="16" t="s">
        <v>329</v>
      </c>
    </row>
    <row r="69" spans="2:6">
      <c r="B69" s="16" t="s">
        <v>212</v>
      </c>
      <c r="C69" s="16" t="s">
        <v>213</v>
      </c>
      <c r="D69" s="16" t="s">
        <v>99</v>
      </c>
      <c r="E69" s="16" t="s">
        <v>75</v>
      </c>
      <c r="F69" s="16" t="s">
        <v>329</v>
      </c>
    </row>
    <row r="70" spans="2:6">
      <c r="B70" s="16" t="s">
        <v>214</v>
      </c>
      <c r="C70" s="16" t="s">
        <v>215</v>
      </c>
      <c r="D70" s="16" t="s">
        <v>84</v>
      </c>
      <c r="E70" s="16" t="s">
        <v>216</v>
      </c>
      <c r="F70" s="16" t="s">
        <v>329</v>
      </c>
    </row>
    <row r="71" spans="2:6">
      <c r="B71" s="16" t="s">
        <v>217</v>
      </c>
      <c r="C71" s="16" t="s">
        <v>218</v>
      </c>
      <c r="D71" s="16" t="s">
        <v>117</v>
      </c>
      <c r="E71" s="16" t="s">
        <v>68</v>
      </c>
      <c r="F71" s="16" t="s">
        <v>329</v>
      </c>
    </row>
    <row r="72" spans="2:6">
      <c r="B72" s="16" t="s">
        <v>219</v>
      </c>
      <c r="C72" s="16" t="s">
        <v>220</v>
      </c>
      <c r="D72" s="16" t="s">
        <v>109</v>
      </c>
      <c r="E72" s="16" t="s">
        <v>68</v>
      </c>
      <c r="F72" s="16" t="s">
        <v>329</v>
      </c>
    </row>
    <row r="73" spans="2:6">
      <c r="B73" s="16" t="s">
        <v>221</v>
      </c>
      <c r="C73" s="16" t="s">
        <v>222</v>
      </c>
      <c r="D73" s="16" t="s">
        <v>94</v>
      </c>
      <c r="E73" s="16" t="s">
        <v>75</v>
      </c>
      <c r="F73" s="16" t="s">
        <v>329</v>
      </c>
    </row>
    <row r="74" spans="2:6">
      <c r="B74" s="16"/>
      <c r="C74" s="16" t="s">
        <v>223</v>
      </c>
      <c r="D74" s="17" t="s">
        <v>80</v>
      </c>
      <c r="E74" s="18" t="s">
        <v>224</v>
      </c>
      <c r="F74" s="16" t="s">
        <v>329</v>
      </c>
    </row>
    <row r="75" spans="2:6">
      <c r="B75" s="16"/>
      <c r="C75" s="16" t="s">
        <v>225</v>
      </c>
      <c r="D75" s="17" t="s">
        <v>226</v>
      </c>
      <c r="E75" s="18" t="s">
        <v>227</v>
      </c>
      <c r="F75" s="16" t="s">
        <v>329</v>
      </c>
    </row>
    <row r="76" spans="2:6">
      <c r="B76" s="16"/>
      <c r="C76" s="16" t="s">
        <v>228</v>
      </c>
      <c r="D76" s="17" t="s">
        <v>229</v>
      </c>
      <c r="E76" s="18" t="s">
        <v>230</v>
      </c>
      <c r="F76" s="16" t="s">
        <v>329</v>
      </c>
    </row>
    <row r="77" spans="2:6">
      <c r="B77" s="16"/>
      <c r="C77" s="16" t="s">
        <v>231</v>
      </c>
      <c r="D77" s="17" t="s">
        <v>232</v>
      </c>
      <c r="E77" s="18" t="s">
        <v>233</v>
      </c>
      <c r="F77" s="16" t="s">
        <v>329</v>
      </c>
    </row>
    <row r="78" spans="2:6">
      <c r="B78" s="16"/>
      <c r="C78" s="16" t="s">
        <v>234</v>
      </c>
      <c r="D78" s="17" t="s">
        <v>109</v>
      </c>
      <c r="E78" s="18" t="s">
        <v>235</v>
      </c>
      <c r="F78" s="16" t="s">
        <v>329</v>
      </c>
    </row>
    <row r="79" spans="2:6">
      <c r="B79" s="16"/>
      <c r="C79" s="16" t="s">
        <v>236</v>
      </c>
      <c r="D79" s="17" t="s">
        <v>237</v>
      </c>
      <c r="E79" s="18" t="s">
        <v>238</v>
      </c>
      <c r="F79" s="16" t="s">
        <v>329</v>
      </c>
    </row>
    <row r="80" spans="2:6">
      <c r="B80" s="16"/>
      <c r="C80" s="16" t="s">
        <v>239</v>
      </c>
      <c r="D80" s="17" t="s">
        <v>240</v>
      </c>
      <c r="E80" s="18" t="s">
        <v>241</v>
      </c>
      <c r="F80" s="16" t="s">
        <v>329</v>
      </c>
    </row>
    <row r="81" spans="2:6">
      <c r="B81" s="16"/>
      <c r="C81" s="16" t="s">
        <v>242</v>
      </c>
      <c r="D81" s="17" t="s">
        <v>243</v>
      </c>
      <c r="E81" s="18" t="s">
        <v>244</v>
      </c>
      <c r="F81" s="16" t="s">
        <v>329</v>
      </c>
    </row>
    <row r="82" spans="2:6">
      <c r="B82" s="16"/>
      <c r="C82" s="16" t="s">
        <v>245</v>
      </c>
      <c r="D82" s="17" t="s">
        <v>246</v>
      </c>
      <c r="E82" s="18" t="s">
        <v>247</v>
      </c>
      <c r="F82" s="16" t="s">
        <v>331</v>
      </c>
    </row>
    <row r="83" spans="2:6">
      <c r="B83" s="16"/>
      <c r="C83" s="16" t="s">
        <v>248</v>
      </c>
      <c r="D83" s="17" t="s">
        <v>249</v>
      </c>
      <c r="E83" s="18" t="s">
        <v>250</v>
      </c>
      <c r="F83" s="16" t="s">
        <v>329</v>
      </c>
    </row>
    <row r="84" spans="2:6">
      <c r="B84" s="19"/>
      <c r="C84" s="19" t="s">
        <v>251</v>
      </c>
      <c r="D84" s="20" t="s">
        <v>252</v>
      </c>
      <c r="E84" s="21" t="s">
        <v>253</v>
      </c>
      <c r="F84" s="19" t="s">
        <v>329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7"/>
  <sheetViews>
    <sheetView topLeftCell="A88" zoomScale="80" zoomScaleNormal="80" workbookViewId="0">
      <selection activeCell="A109" sqref="A109"/>
    </sheetView>
  </sheetViews>
  <sheetFormatPr defaultRowHeight="11.25"/>
  <cols>
    <col min="1" max="1" width="35.42578125" style="2" customWidth="1"/>
    <col min="2" max="2" width="55.28515625" style="2" customWidth="1"/>
    <col min="3" max="4" width="9.140625" style="2"/>
    <col min="5" max="5" width="18.5703125" style="26" customWidth="1"/>
    <col min="6" max="6" width="27.7109375" style="26" customWidth="1"/>
    <col min="7" max="7" width="9.140625" style="2"/>
    <col min="8" max="8" width="20.140625" style="2" customWidth="1"/>
    <col min="9" max="9" width="25" style="26" customWidth="1"/>
    <col min="10" max="10" width="16.28515625" style="26" customWidth="1"/>
    <col min="11" max="16384" width="9.140625" style="2"/>
  </cols>
  <sheetData>
    <row r="1" spans="1:12">
      <c r="E1" s="22" t="s">
        <v>259</v>
      </c>
      <c r="F1" s="22" t="s">
        <v>260</v>
      </c>
      <c r="I1" s="22" t="s">
        <v>261</v>
      </c>
      <c r="J1" s="22" t="s">
        <v>259</v>
      </c>
      <c r="L1" s="2" t="s">
        <v>47</v>
      </c>
    </row>
    <row r="2" spans="1:12" ht="12" thickBot="1">
      <c r="A2" s="23" t="s">
        <v>0</v>
      </c>
      <c r="B2" s="23"/>
      <c r="C2" s="23"/>
      <c r="E2" s="24" t="s">
        <v>66</v>
      </c>
      <c r="F2" s="25" t="str">
        <f>CONCATENATE(I2,", ",$L$2)</f>
        <v>1618oplPM10d04, 1618oplBaPa01</v>
      </c>
      <c r="I2" s="26" t="s">
        <v>262</v>
      </c>
      <c r="J2" s="27" t="s">
        <v>263</v>
      </c>
      <c r="L2" s="41" t="s">
        <v>328</v>
      </c>
    </row>
    <row r="3" spans="1:12" ht="12" thickBot="1">
      <c r="A3" s="2" t="s">
        <v>10</v>
      </c>
      <c r="E3" s="28" t="s">
        <v>70</v>
      </c>
      <c r="F3" s="25" t="str">
        <f>CONCATENATE(I3,", ",$L$2)</f>
        <v>1618oplPM10d16, 1618oplBaPa01</v>
      </c>
      <c r="I3" s="29" t="s">
        <v>264</v>
      </c>
      <c r="J3" s="27" t="s">
        <v>265</v>
      </c>
    </row>
    <row r="4" spans="1:12">
      <c r="A4" s="2" t="s">
        <v>9</v>
      </c>
      <c r="E4" s="24" t="s">
        <v>73</v>
      </c>
      <c r="F4" s="25" t="str">
        <f>CONCATENATE(I4,", ",$L$2,", ",I5,", ",I6)</f>
        <v>1618oplPM10d04, 1618oplBaPa01, 1618oplPM10d05, 1618oplPM2.5a01</v>
      </c>
      <c r="I4" s="26" t="s">
        <v>262</v>
      </c>
      <c r="J4" s="27" t="s">
        <v>266</v>
      </c>
    </row>
    <row r="5" spans="1:12">
      <c r="E5" s="28" t="s">
        <v>77</v>
      </c>
      <c r="F5" s="25" t="str">
        <f>$L$2</f>
        <v>1618oplBaPa01</v>
      </c>
      <c r="I5" s="26" t="s">
        <v>267</v>
      </c>
      <c r="J5" s="27" t="s">
        <v>266</v>
      </c>
    </row>
    <row r="6" spans="1:12">
      <c r="A6" s="23" t="s">
        <v>1</v>
      </c>
      <c r="B6" s="23"/>
      <c r="C6" s="23"/>
      <c r="E6" s="24" t="s">
        <v>79</v>
      </c>
      <c r="F6" s="25" t="str">
        <f>$L$2</f>
        <v>1618oplBaPa01</v>
      </c>
      <c r="I6" s="26" t="s">
        <v>268</v>
      </c>
      <c r="J6" s="27" t="s">
        <v>266</v>
      </c>
    </row>
    <row r="7" spans="1:12">
      <c r="A7" s="30"/>
      <c r="B7" s="30"/>
      <c r="C7" s="30"/>
      <c r="E7" s="24" t="s">
        <v>83</v>
      </c>
      <c r="F7" s="25" t="str">
        <f>$L$2</f>
        <v>1618oplBaPa01</v>
      </c>
      <c r="I7" s="26" t="s">
        <v>262</v>
      </c>
      <c r="J7" s="27" t="s">
        <v>269</v>
      </c>
    </row>
    <row r="8" spans="1:12">
      <c r="A8" s="2" t="s">
        <v>2</v>
      </c>
      <c r="E8" s="28" t="s">
        <v>86</v>
      </c>
      <c r="F8" s="25" t="str">
        <f>$L$2</f>
        <v>1618oplBaPa01</v>
      </c>
      <c r="I8" s="26" t="s">
        <v>267</v>
      </c>
      <c r="J8" s="27" t="s">
        <v>269</v>
      </c>
    </row>
    <row r="9" spans="1:12">
      <c r="A9" s="2" t="s">
        <v>3</v>
      </c>
      <c r="E9" s="24" t="s">
        <v>89</v>
      </c>
      <c r="F9" s="25" t="str">
        <f>CONCATENATE(I9,", ",$L$2,", ",I8,", ",I7)</f>
        <v>1618oplPM2.5a01, 1618oplBaPa01, 1618oplPM10d05, 1618oplPM10d04</v>
      </c>
      <c r="I9" s="26" t="s">
        <v>268</v>
      </c>
      <c r="J9" s="27" t="s">
        <v>269</v>
      </c>
    </row>
    <row r="10" spans="1:12">
      <c r="A10" s="2" t="s">
        <v>4</v>
      </c>
      <c r="E10" s="24" t="s">
        <v>91</v>
      </c>
      <c r="F10" s="25" t="str">
        <f>CONCATENATE(I10,", ",$L$2)</f>
        <v>1618oplPM10d18, 1618oplBaPa01</v>
      </c>
      <c r="I10" s="26" t="s">
        <v>270</v>
      </c>
      <c r="J10" s="27" t="s">
        <v>91</v>
      </c>
    </row>
    <row r="11" spans="1:12">
      <c r="A11" s="2" t="s">
        <v>5</v>
      </c>
      <c r="E11" s="28" t="s">
        <v>93</v>
      </c>
      <c r="F11" s="25" t="str">
        <f>CONCATENATE(I11,", ",$L$2)</f>
        <v>1618oplPM10d22, 1618oplBaPa01</v>
      </c>
      <c r="I11" s="26" t="s">
        <v>271</v>
      </c>
      <c r="J11" s="27" t="s">
        <v>272</v>
      </c>
    </row>
    <row r="12" spans="1:12">
      <c r="A12" s="2" t="s">
        <v>6</v>
      </c>
      <c r="E12" s="28" t="s">
        <v>96</v>
      </c>
      <c r="F12" s="25" t="str">
        <f>CONCATENATE(I12,", ",$L$2)</f>
        <v>1618oplPM10d19, 1618oplBaPa01</v>
      </c>
      <c r="I12" s="26" t="s">
        <v>273</v>
      </c>
      <c r="J12" s="27" t="s">
        <v>274</v>
      </c>
    </row>
    <row r="13" spans="1:12" ht="12" thickBot="1">
      <c r="A13" s="2" t="s">
        <v>7</v>
      </c>
      <c r="E13" s="24" t="s">
        <v>98</v>
      </c>
      <c r="F13" s="25" t="str">
        <f>$L$2</f>
        <v>1618oplBaPa01</v>
      </c>
      <c r="I13" s="29" t="s">
        <v>264</v>
      </c>
      <c r="J13" s="27" t="s">
        <v>275</v>
      </c>
    </row>
    <row r="14" spans="1:12" ht="12" thickBot="1">
      <c r="E14" s="24" t="s">
        <v>101</v>
      </c>
      <c r="F14" s="25" t="str">
        <f>CONCATENATE(I13,", ",$L$2)</f>
        <v>1618oplPM10d16, 1618oplBaPa01</v>
      </c>
      <c r="I14" s="29" t="s">
        <v>276</v>
      </c>
      <c r="J14" s="27" t="s">
        <v>277</v>
      </c>
    </row>
    <row r="15" spans="1:12" ht="12" thickBot="1">
      <c r="A15" s="2" t="s">
        <v>11</v>
      </c>
      <c r="E15" s="28" t="s">
        <v>103</v>
      </c>
      <c r="F15" s="25" t="str">
        <f>CONCATENATE(I14,", ",$L$2)</f>
        <v>1618oplPM10d01, 1618oplBaPa01</v>
      </c>
      <c r="I15" s="29" t="s">
        <v>264</v>
      </c>
      <c r="J15" s="27" t="s">
        <v>108</v>
      </c>
    </row>
    <row r="16" spans="1:12">
      <c r="A16" s="2" t="s">
        <v>12</v>
      </c>
      <c r="E16" s="28" t="s">
        <v>105</v>
      </c>
      <c r="F16" s="24" t="s">
        <v>278</v>
      </c>
      <c r="I16" s="26" t="s">
        <v>271</v>
      </c>
      <c r="J16" s="27" t="s">
        <v>279</v>
      </c>
    </row>
    <row r="17" spans="1:10">
      <c r="A17" s="2" t="s">
        <v>13</v>
      </c>
      <c r="E17" s="28" t="s">
        <v>108</v>
      </c>
      <c r="F17" s="25" t="str">
        <f>CONCATENATE(I15,", ",$L$2)</f>
        <v>1618oplPM10d16, 1618oplBaPa01</v>
      </c>
      <c r="I17" s="26" t="s">
        <v>262</v>
      </c>
      <c r="J17" s="27" t="s">
        <v>123</v>
      </c>
    </row>
    <row r="18" spans="1:10">
      <c r="A18" s="2" t="s">
        <v>14</v>
      </c>
      <c r="E18" s="31" t="s">
        <v>111</v>
      </c>
      <c r="F18" s="25" t="str">
        <f>CONCATENATE(I16,", ",$L$2)</f>
        <v>1618oplPM10d22, 1618oplBaPa01</v>
      </c>
      <c r="I18" s="26" t="s">
        <v>267</v>
      </c>
      <c r="J18" s="27" t="s">
        <v>123</v>
      </c>
    </row>
    <row r="19" spans="1:10">
      <c r="E19" s="31" t="s">
        <v>113</v>
      </c>
      <c r="F19" s="25" t="str">
        <f>$L$2</f>
        <v>1618oplBaPa01</v>
      </c>
      <c r="I19" s="26" t="s">
        <v>268</v>
      </c>
      <c r="J19" s="27" t="s">
        <v>123</v>
      </c>
    </row>
    <row r="20" spans="1:10">
      <c r="A20" s="32" t="s">
        <v>15</v>
      </c>
      <c r="B20" s="32" t="s">
        <v>48</v>
      </c>
      <c r="E20" s="24" t="s">
        <v>116</v>
      </c>
      <c r="F20" s="25" t="str">
        <f>$L$2</f>
        <v>1618oplBaPa01</v>
      </c>
      <c r="I20" s="26" t="s">
        <v>262</v>
      </c>
      <c r="J20" s="27" t="s">
        <v>125</v>
      </c>
    </row>
    <row r="21" spans="1:10">
      <c r="A21" s="32" t="s">
        <v>16</v>
      </c>
      <c r="B21" s="32" t="s">
        <v>19</v>
      </c>
      <c r="E21" s="24" t="s">
        <v>119</v>
      </c>
      <c r="F21" s="24" t="s">
        <v>278</v>
      </c>
      <c r="I21" s="26" t="s">
        <v>280</v>
      </c>
      <c r="J21" s="27" t="s">
        <v>127</v>
      </c>
    </row>
    <row r="22" spans="1:10">
      <c r="A22" s="32" t="s">
        <v>17</v>
      </c>
      <c r="B22" s="32" t="s">
        <v>20</v>
      </c>
      <c r="E22" s="28" t="s">
        <v>121</v>
      </c>
      <c r="F22" s="25" t="str">
        <f>$L$2</f>
        <v>1618oplBaPa01</v>
      </c>
      <c r="I22" s="26" t="s">
        <v>271</v>
      </c>
      <c r="J22" s="27" t="s">
        <v>129</v>
      </c>
    </row>
    <row r="23" spans="1:10">
      <c r="A23" s="32" t="s">
        <v>18</v>
      </c>
      <c r="B23" s="32" t="s">
        <v>21</v>
      </c>
      <c r="E23" s="28" t="s">
        <v>123</v>
      </c>
      <c r="F23" s="25" t="str">
        <f>CONCATENATE(I19,", ",$L$2,", ",I18,", ",I17)</f>
        <v>1618oplPM2.5a01, 1618oplBaPa01, 1618oplPM10d05, 1618oplPM10d04</v>
      </c>
      <c r="I23" s="26" t="s">
        <v>270</v>
      </c>
      <c r="J23" s="27" t="s">
        <v>131</v>
      </c>
    </row>
    <row r="24" spans="1:10" ht="12" thickBot="1">
      <c r="A24" s="32"/>
      <c r="B24" s="32"/>
      <c r="E24" s="28" t="s">
        <v>125</v>
      </c>
      <c r="F24" s="25" t="str">
        <f>CONCATENATE(I20,", ",$L$2)</f>
        <v>1618oplPM10d04, 1618oplBaPa01</v>
      </c>
      <c r="I24" s="29" t="s">
        <v>264</v>
      </c>
      <c r="J24" s="27" t="s">
        <v>281</v>
      </c>
    </row>
    <row r="25" spans="1:10">
      <c r="E25" s="28" t="s">
        <v>127</v>
      </c>
      <c r="F25" s="25" t="str">
        <f>CONCATENATE(I21,", ",$L$2)</f>
        <v>1618oplPM10d21, 1618oplBaPa01</v>
      </c>
      <c r="I25" s="26" t="s">
        <v>271</v>
      </c>
      <c r="J25" s="27" t="s">
        <v>137</v>
      </c>
    </row>
    <row r="26" spans="1:10" ht="12" thickBot="1">
      <c r="A26" s="2" t="s">
        <v>23</v>
      </c>
      <c r="E26" s="24" t="s">
        <v>129</v>
      </c>
      <c r="F26" s="25" t="str">
        <f>CONCATENATE(I22,", ",$L$2)</f>
        <v>1618oplPM10d22, 1618oplBaPa01</v>
      </c>
      <c r="I26" s="29" t="s">
        <v>282</v>
      </c>
      <c r="J26" s="27" t="s">
        <v>283</v>
      </c>
    </row>
    <row r="27" spans="1:10" ht="12" thickBot="1">
      <c r="A27" s="2" t="s">
        <v>24</v>
      </c>
      <c r="E27" s="28" t="s">
        <v>131</v>
      </c>
      <c r="F27" s="25" t="str">
        <f>CONCATENATE(I23,", ",$L$2)</f>
        <v>1618oplPM10d18, 1618oplBaPa01</v>
      </c>
      <c r="I27" s="29" t="s">
        <v>264</v>
      </c>
      <c r="J27" s="27" t="s">
        <v>283</v>
      </c>
    </row>
    <row r="28" spans="1:10">
      <c r="A28" s="2" t="s">
        <v>25</v>
      </c>
      <c r="E28" s="24" t="s">
        <v>133</v>
      </c>
      <c r="F28" s="25" t="str">
        <f>$L$2</f>
        <v>1618oplBaPa01</v>
      </c>
      <c r="I28" s="26" t="s">
        <v>284</v>
      </c>
      <c r="J28" s="27" t="s">
        <v>143</v>
      </c>
    </row>
    <row r="29" spans="1:10">
      <c r="A29" s="2" t="s">
        <v>26</v>
      </c>
      <c r="E29" s="28" t="s">
        <v>135</v>
      </c>
      <c r="F29" s="25" t="str">
        <f>CONCATENATE(I24,", ",$L$2)</f>
        <v>1618oplPM10d16, 1618oplBaPa01</v>
      </c>
      <c r="I29" s="26" t="s">
        <v>285</v>
      </c>
      <c r="J29" s="27" t="s">
        <v>286</v>
      </c>
    </row>
    <row r="30" spans="1:10" ht="12" thickBot="1">
      <c r="E30" s="24" t="s">
        <v>137</v>
      </c>
      <c r="F30" s="25" t="str">
        <f>CONCATENATE(I25,", ",$L$2)</f>
        <v>1618oplPM10d22, 1618oplBaPa01</v>
      </c>
      <c r="I30" s="26" t="s">
        <v>287</v>
      </c>
      <c r="J30" s="27" t="s">
        <v>153</v>
      </c>
    </row>
    <row r="31" spans="1:10" ht="12" thickBot="1">
      <c r="A31" s="2" t="s">
        <v>27</v>
      </c>
      <c r="E31" s="28" t="s">
        <v>139</v>
      </c>
      <c r="F31" s="25" t="str">
        <f>CONCATENATE(I26,", ",$L$2,", ",I27)</f>
        <v>1618oplPM10d08, 1618oplBaPa01, 1618oplPM10d16</v>
      </c>
      <c r="I31" s="33" t="s">
        <v>288</v>
      </c>
      <c r="J31" s="27" t="s">
        <v>289</v>
      </c>
    </row>
    <row r="32" spans="1:10">
      <c r="A32" s="2" t="s">
        <v>28</v>
      </c>
      <c r="E32" s="24" t="s">
        <v>141</v>
      </c>
      <c r="F32" s="25" t="str">
        <f>$L$2</f>
        <v>1618oplBaPa01</v>
      </c>
      <c r="I32" s="26" t="s">
        <v>271</v>
      </c>
      <c r="J32" s="27" t="s">
        <v>290</v>
      </c>
    </row>
    <row r="33" spans="1:10">
      <c r="A33" s="2" t="s">
        <v>29</v>
      </c>
      <c r="E33" s="28" t="s">
        <v>143</v>
      </c>
      <c r="F33" s="25" t="str">
        <f>CONCATENATE(I28,", ",$L$2)</f>
        <v>1618oplPM10d03, 1618oplBaPa01</v>
      </c>
      <c r="I33" s="26" t="s">
        <v>291</v>
      </c>
      <c r="J33" s="34" t="s">
        <v>163</v>
      </c>
    </row>
    <row r="34" spans="1:10" ht="12" thickBot="1">
      <c r="A34" s="2" t="s">
        <v>30</v>
      </c>
      <c r="E34" s="24" t="s">
        <v>145</v>
      </c>
      <c r="F34" s="25" t="str">
        <f>CONCATENATE(I29,", ",$L$2)</f>
        <v>1618oplPM10d20, 1618oplBaPa01</v>
      </c>
      <c r="I34" s="26" t="s">
        <v>292</v>
      </c>
      <c r="J34" s="34" t="s">
        <v>163</v>
      </c>
    </row>
    <row r="35" spans="1:10" ht="12" thickBot="1">
      <c r="E35" s="24" t="s">
        <v>147</v>
      </c>
      <c r="F35" s="25" t="str">
        <f>$L$2</f>
        <v>1618oplBaPa01</v>
      </c>
      <c r="I35" s="33" t="s">
        <v>293</v>
      </c>
      <c r="J35" s="27" t="s">
        <v>294</v>
      </c>
    </row>
    <row r="36" spans="1:10" ht="12" thickBot="1">
      <c r="A36" s="2" t="s">
        <v>31</v>
      </c>
      <c r="E36" s="28" t="s">
        <v>295</v>
      </c>
      <c r="F36" s="25" t="str">
        <f>$L$2</f>
        <v>1618oplBaPa01</v>
      </c>
      <c r="I36" s="26" t="s">
        <v>271</v>
      </c>
      <c r="J36" s="27" t="s">
        <v>294</v>
      </c>
    </row>
    <row r="37" spans="1:10" ht="12" thickBot="1">
      <c r="A37" s="2" t="s">
        <v>32</v>
      </c>
      <c r="E37" s="24" t="s">
        <v>151</v>
      </c>
      <c r="F37" s="25" t="str">
        <f>$L$2</f>
        <v>1618oplBaPa01</v>
      </c>
      <c r="I37" s="35" t="s">
        <v>296</v>
      </c>
      <c r="J37" s="27" t="s">
        <v>173</v>
      </c>
    </row>
    <row r="38" spans="1:10">
      <c r="A38" s="2" t="s">
        <v>33</v>
      </c>
      <c r="E38" s="24" t="s">
        <v>153</v>
      </c>
      <c r="F38" s="25" t="str">
        <f>CONCATENATE(I30,", ",$L$2)</f>
        <v>1618oplPM10d23, 1618oplBaPa01</v>
      </c>
      <c r="I38" s="26" t="s">
        <v>262</v>
      </c>
      <c r="J38" s="27" t="s">
        <v>177</v>
      </c>
    </row>
    <row r="39" spans="1:10">
      <c r="A39" s="2" t="s">
        <v>34</v>
      </c>
      <c r="E39" s="28" t="s">
        <v>297</v>
      </c>
      <c r="F39" s="25" t="str">
        <f>$L$2</f>
        <v>1618oplBaPa01</v>
      </c>
      <c r="I39" s="26" t="s">
        <v>268</v>
      </c>
      <c r="J39" s="27" t="s">
        <v>177</v>
      </c>
    </row>
    <row r="40" spans="1:10">
      <c r="E40" s="36" t="s">
        <v>289</v>
      </c>
      <c r="F40" s="25" t="str">
        <f>CONCATENATE(I31,", ",$L$2)</f>
        <v>1618oplPM10d09, 1618oplBaPa01</v>
      </c>
      <c r="I40" s="26" t="s">
        <v>271</v>
      </c>
      <c r="J40" s="27" t="s">
        <v>298</v>
      </c>
    </row>
    <row r="41" spans="1:10">
      <c r="A41" s="2" t="s">
        <v>35</v>
      </c>
      <c r="E41" s="28" t="s">
        <v>290</v>
      </c>
      <c r="F41" s="25" t="str">
        <f>CONCATENATE(I32,", ",$L$2)</f>
        <v>1618oplPM10d22, 1618oplBaPa01</v>
      </c>
      <c r="I41" s="26" t="s">
        <v>299</v>
      </c>
      <c r="J41" s="27" t="s">
        <v>300</v>
      </c>
    </row>
    <row r="42" spans="1:10" ht="12" thickBot="1">
      <c r="A42" s="2" t="s">
        <v>36</v>
      </c>
      <c r="E42" s="24" t="s">
        <v>161</v>
      </c>
      <c r="F42" s="25" t="str">
        <f>$L$2</f>
        <v>1618oplBaPa01</v>
      </c>
      <c r="I42" s="29" t="s">
        <v>264</v>
      </c>
      <c r="J42" s="27" t="s">
        <v>300</v>
      </c>
    </row>
    <row r="43" spans="1:10">
      <c r="A43" s="2" t="s">
        <v>37</v>
      </c>
      <c r="E43" s="24" t="s">
        <v>54</v>
      </c>
      <c r="F43" s="25" t="str">
        <f>CONCATENATE(I34,", ",$L$2,", ",I33)</f>
        <v>1618OpoPM10d01, 1618oplBaPa01, 1618OpoBaPa01</v>
      </c>
      <c r="I43" s="26" t="s">
        <v>284</v>
      </c>
      <c r="J43" s="27" t="s">
        <v>185</v>
      </c>
    </row>
    <row r="44" spans="1:10">
      <c r="A44" s="2" t="s">
        <v>38</v>
      </c>
      <c r="E44" s="28" t="s">
        <v>301</v>
      </c>
      <c r="F44" s="25" t="str">
        <f>$L$2</f>
        <v>1618oplBaPa01</v>
      </c>
      <c r="I44" s="26" t="s">
        <v>271</v>
      </c>
      <c r="J44" s="27" t="s">
        <v>187</v>
      </c>
    </row>
    <row r="45" spans="1:10">
      <c r="A45" s="2" t="s">
        <v>39</v>
      </c>
      <c r="E45" s="28" t="s">
        <v>294</v>
      </c>
      <c r="F45" s="25" t="str">
        <f>CONCATENATE(I36,", ",$L$2,", ",I35)</f>
        <v>1618oplPM10d22, 1618oplBaPa01, 1618oplPM10d17</v>
      </c>
      <c r="I45" s="26" t="s">
        <v>262</v>
      </c>
      <c r="J45" s="27" t="s">
        <v>302</v>
      </c>
    </row>
    <row r="46" spans="1:10" ht="12" thickBot="1">
      <c r="E46" s="28" t="s">
        <v>303</v>
      </c>
      <c r="F46" s="25" t="str">
        <f>$L$2</f>
        <v>1618oplBaPa01</v>
      </c>
      <c r="I46" s="29" t="s">
        <v>264</v>
      </c>
      <c r="J46" s="27" t="s">
        <v>189</v>
      </c>
    </row>
    <row r="47" spans="1:10">
      <c r="A47" s="2" t="s">
        <v>40</v>
      </c>
      <c r="E47" s="24" t="s">
        <v>171</v>
      </c>
      <c r="F47" s="25" t="str">
        <f>$L$2</f>
        <v>1618oplBaPa01</v>
      </c>
      <c r="I47" s="26" t="s">
        <v>268</v>
      </c>
      <c r="J47" s="27" t="s">
        <v>189</v>
      </c>
    </row>
    <row r="48" spans="1:10">
      <c r="A48" s="2" t="s">
        <v>41</v>
      </c>
      <c r="E48" s="24" t="s">
        <v>173</v>
      </c>
      <c r="F48" s="25" t="str">
        <f>CONCATENATE($L$2,", ",I37)</f>
        <v>1618oplBaPa01, 1618oplPM10d02</v>
      </c>
      <c r="I48" s="26" t="s">
        <v>271</v>
      </c>
      <c r="J48" s="27" t="s">
        <v>191</v>
      </c>
    </row>
    <row r="49" spans="1:10">
      <c r="A49" s="2" t="s">
        <v>42</v>
      </c>
      <c r="E49" s="24" t="s">
        <v>175</v>
      </c>
      <c r="F49" s="25" t="str">
        <f>$L$2</f>
        <v>1618oplBaPa01</v>
      </c>
      <c r="I49" s="26" t="s">
        <v>285</v>
      </c>
      <c r="J49" s="27" t="s">
        <v>304</v>
      </c>
    </row>
    <row r="50" spans="1:10" ht="12" thickBot="1">
      <c r="A50" s="2" t="s">
        <v>43</v>
      </c>
      <c r="E50" s="28" t="s">
        <v>305</v>
      </c>
      <c r="F50" s="25" t="str">
        <f>CONCATENATE(I38,", ",$L$2,", ",I39)</f>
        <v>1618oplPM10d04, 1618oplBaPa01, 1618oplPM2.5a01</v>
      </c>
      <c r="I50" s="29" t="s">
        <v>264</v>
      </c>
      <c r="J50" s="27" t="s">
        <v>306</v>
      </c>
    </row>
    <row r="51" spans="1:10" ht="12" thickBot="1">
      <c r="A51" s="2" t="s">
        <v>44</v>
      </c>
      <c r="E51" s="24" t="s">
        <v>179</v>
      </c>
      <c r="F51" s="24" t="s">
        <v>307</v>
      </c>
      <c r="I51" s="37" t="s">
        <v>308</v>
      </c>
      <c r="J51" s="27" t="s">
        <v>197</v>
      </c>
    </row>
    <row r="52" spans="1:10" ht="12" thickBot="1">
      <c r="A52" s="2" t="s">
        <v>45</v>
      </c>
      <c r="E52" s="24" t="s">
        <v>181</v>
      </c>
      <c r="F52" s="25" t="str">
        <f>CONCATENATE($L$2,", ",I40)</f>
        <v>1618oplBaPa01, 1618oplPM10d22</v>
      </c>
      <c r="I52" s="29" t="s">
        <v>282</v>
      </c>
      <c r="J52" s="27" t="s">
        <v>197</v>
      </c>
    </row>
    <row r="53" spans="1:10">
      <c r="A53" s="2" t="s">
        <v>46</v>
      </c>
      <c r="E53" s="28" t="s">
        <v>309</v>
      </c>
      <c r="F53" s="25" t="str">
        <f>CONCATENATE($L$2,", ",I41,", ",I42)</f>
        <v>1618oplBaPa01, 1618oplPM10d15, 1618oplPM10d16</v>
      </c>
      <c r="I53" s="26" t="s">
        <v>310</v>
      </c>
      <c r="J53" s="27" t="s">
        <v>197</v>
      </c>
    </row>
    <row r="54" spans="1:10">
      <c r="E54" s="28" t="s">
        <v>311</v>
      </c>
      <c r="F54" s="25" t="str">
        <f>I43</f>
        <v>1618oplPM10d03</v>
      </c>
      <c r="I54" s="26" t="s">
        <v>312</v>
      </c>
      <c r="J54" s="27" t="s">
        <v>313</v>
      </c>
    </row>
    <row r="55" spans="1:10" ht="12" thickBot="1">
      <c r="A55" s="23" t="s">
        <v>347</v>
      </c>
      <c r="E55" s="28" t="s">
        <v>314</v>
      </c>
      <c r="F55" s="25" t="str">
        <f>CONCATENATE($L$2,", ",I44)</f>
        <v>1618oplBaPa01, 1618oplPM10d22</v>
      </c>
      <c r="I55" s="29" t="s">
        <v>264</v>
      </c>
      <c r="J55" s="27" t="s">
        <v>203</v>
      </c>
    </row>
    <row r="56" spans="1:10">
      <c r="A56" s="2" t="s">
        <v>376</v>
      </c>
      <c r="E56" s="24" t="s">
        <v>189</v>
      </c>
      <c r="F56" s="25" t="str">
        <f>CONCATENATE(I45,", ",I46,", ",I47,", ",L2)</f>
        <v>1618oplPM10d04, 1618oplPM10d16, 1618oplPM2.5a01, 1618oplBaPa01</v>
      </c>
      <c r="I56" s="26" t="s">
        <v>315</v>
      </c>
      <c r="J56" s="27" t="s">
        <v>209</v>
      </c>
    </row>
    <row r="57" spans="1:10" ht="12" thickBot="1">
      <c r="A57" s="2" t="s">
        <v>377</v>
      </c>
      <c r="E57" s="24" t="s">
        <v>191</v>
      </c>
      <c r="F57" s="25" t="str">
        <f>CONCATENATE($L$2,", ",I48)</f>
        <v>1618oplBaPa01, 1618oplPM10d22</v>
      </c>
      <c r="I57" s="29" t="s">
        <v>282</v>
      </c>
      <c r="J57" s="27" t="s">
        <v>209</v>
      </c>
    </row>
    <row r="58" spans="1:10">
      <c r="A58" s="2" t="s">
        <v>378</v>
      </c>
      <c r="E58" s="24" t="s">
        <v>193</v>
      </c>
      <c r="F58" s="25" t="str">
        <f>CONCATENATE($L$2,", ",I49)</f>
        <v>1618oplBaPa01, 1618oplPM10d20</v>
      </c>
      <c r="I58" s="26" t="s">
        <v>268</v>
      </c>
      <c r="J58" s="27" t="s">
        <v>209</v>
      </c>
    </row>
    <row r="59" spans="1:10" ht="12" thickBot="1">
      <c r="A59" s="2" t="s">
        <v>379</v>
      </c>
      <c r="E59" s="24" t="s">
        <v>195</v>
      </c>
      <c r="F59" s="24" t="s">
        <v>316</v>
      </c>
      <c r="I59" s="29" t="s">
        <v>264</v>
      </c>
      <c r="J59" s="27" t="s">
        <v>317</v>
      </c>
    </row>
    <row r="60" spans="1:10">
      <c r="E60" s="28" t="s">
        <v>318</v>
      </c>
      <c r="F60" s="25" t="str">
        <f>CONCATENATE(I53,", ",I52,", ",I51,", ",L6)</f>
        <v xml:space="preserve">1618oplPM10d10, 1618oplPM10d08, 1618oplPM10d07, </v>
      </c>
      <c r="I60" s="26" t="s">
        <v>287</v>
      </c>
      <c r="J60" s="27" t="s">
        <v>319</v>
      </c>
    </row>
    <row r="61" spans="1:10">
      <c r="A61" s="23" t="s">
        <v>376</v>
      </c>
      <c r="E61" s="24" t="s">
        <v>199</v>
      </c>
      <c r="F61" s="25" t="str">
        <f>CONCATENATE($L$2,", ",I50)</f>
        <v>1618oplBaPa01, 1618oplPM10d16</v>
      </c>
      <c r="I61" s="26" t="s">
        <v>320</v>
      </c>
      <c r="J61" s="27" t="s">
        <v>218</v>
      </c>
    </row>
    <row r="62" spans="1:10">
      <c r="A62" s="2" t="s">
        <v>336</v>
      </c>
      <c r="E62" s="24" t="s">
        <v>201</v>
      </c>
      <c r="F62" s="24" t="s">
        <v>316</v>
      </c>
      <c r="I62" s="26" t="s">
        <v>321</v>
      </c>
      <c r="J62" s="27" t="s">
        <v>218</v>
      </c>
    </row>
    <row r="63" spans="1:10">
      <c r="A63" s="2" t="s">
        <v>337</v>
      </c>
      <c r="E63" s="28" t="s">
        <v>313</v>
      </c>
      <c r="F63" s="25" t="str">
        <f>CONCATENATE(I55,", ",I54,", ",L9)</f>
        <v xml:space="preserve">1618oplPM10d16, 1618oplPM10d14, </v>
      </c>
      <c r="I63" s="26" t="s">
        <v>322</v>
      </c>
      <c r="J63" s="27" t="s">
        <v>218</v>
      </c>
    </row>
    <row r="64" spans="1:10" ht="12" thickBot="1">
      <c r="A64" s="2" t="s">
        <v>338</v>
      </c>
      <c r="E64" s="24" t="s">
        <v>205</v>
      </c>
      <c r="F64" s="25" t="str">
        <f>CONCATENATE($L$2)</f>
        <v>1618oplBaPa01</v>
      </c>
      <c r="I64" s="29" t="s">
        <v>264</v>
      </c>
      <c r="J64" s="27" t="s">
        <v>323</v>
      </c>
    </row>
    <row r="65" spans="1:10">
      <c r="A65" s="2" t="s">
        <v>339</v>
      </c>
      <c r="E65" s="28" t="s">
        <v>324</v>
      </c>
      <c r="F65" s="25" t="str">
        <f>CONCATENATE($L$2)</f>
        <v>1618oplBaPa01</v>
      </c>
      <c r="I65" s="26" t="s">
        <v>271</v>
      </c>
      <c r="J65" s="27" t="s">
        <v>325</v>
      </c>
    </row>
    <row r="66" spans="1:10">
      <c r="A66" s="2" t="s">
        <v>340</v>
      </c>
      <c r="E66" s="28" t="s">
        <v>326</v>
      </c>
      <c r="F66" s="25" t="str">
        <f>CONCATENATE(I58,", ",I57,", ",L12,", ",I56)</f>
        <v>1618oplPM2.5a01, 1618oplPM10d08, , 1618oplPM10d06</v>
      </c>
      <c r="I66" s="27"/>
      <c r="J66" s="27"/>
    </row>
    <row r="67" spans="1:10">
      <c r="A67" s="2" t="s">
        <v>341</v>
      </c>
      <c r="E67" s="24" t="s">
        <v>211</v>
      </c>
      <c r="F67" s="25" t="str">
        <f>CONCATENATE(I59,", ",L2)</f>
        <v>1618oplPM10d16, 1618oplBaPa01</v>
      </c>
    </row>
    <row r="68" spans="1:10">
      <c r="A68" s="2" t="s">
        <v>342</v>
      </c>
      <c r="E68" s="24" t="s">
        <v>213</v>
      </c>
      <c r="F68" s="25" t="str">
        <f>CONCATENATE(I60,", ",L2)</f>
        <v>1618oplPM10d23, 1618oplBaPa01</v>
      </c>
      <c r="I68" s="27"/>
      <c r="J68" s="27"/>
    </row>
    <row r="69" spans="1:10">
      <c r="A69" s="2" t="s">
        <v>343</v>
      </c>
      <c r="E69" s="24" t="s">
        <v>215</v>
      </c>
      <c r="F69" s="25" t="str">
        <f>CONCATENATE($L$2)</f>
        <v>1618oplBaPa01</v>
      </c>
    </row>
    <row r="70" spans="1:10">
      <c r="A70" s="2" t="s">
        <v>344</v>
      </c>
      <c r="E70" s="28" t="s">
        <v>327</v>
      </c>
      <c r="F70" s="25" t="str">
        <f>CONCATENATE(I61,", ",I62,", ",I63)</f>
        <v>1618oplPM10d11, 1618oplPM10d12, 1618oplPM10d13</v>
      </c>
    </row>
    <row r="71" spans="1:10">
      <c r="A71" s="2" t="s">
        <v>345</v>
      </c>
      <c r="E71" s="28" t="s">
        <v>323</v>
      </c>
      <c r="F71" s="25" t="str">
        <f>CONCATENATE(I64,", ",L5)</f>
        <v xml:space="preserve">1618oplPM10d16, </v>
      </c>
    </row>
    <row r="72" spans="1:10">
      <c r="A72" s="2" t="s">
        <v>346</v>
      </c>
      <c r="E72" s="24" t="s">
        <v>222</v>
      </c>
      <c r="F72" s="25" t="str">
        <f>CONCATENATE(I65,", ",L6)</f>
        <v xml:space="preserve">1618oplPM10d22, </v>
      </c>
    </row>
    <row r="74" spans="1:10">
      <c r="A74" s="23" t="s">
        <v>377</v>
      </c>
    </row>
    <row r="75" spans="1:10">
      <c r="A75" s="2" t="s">
        <v>348</v>
      </c>
    </row>
    <row r="76" spans="1:10">
      <c r="A76" s="2" t="s">
        <v>349</v>
      </c>
    </row>
    <row r="77" spans="1:10">
      <c r="A77" s="2" t="s">
        <v>350</v>
      </c>
    </row>
    <row r="78" spans="1:10">
      <c r="A78" s="2" t="s">
        <v>351</v>
      </c>
    </row>
    <row r="79" spans="1:10">
      <c r="A79" s="2" t="s">
        <v>352</v>
      </c>
    </row>
    <row r="80" spans="1:10">
      <c r="A80" s="2" t="s">
        <v>353</v>
      </c>
    </row>
    <row r="81" spans="1:1">
      <c r="A81" s="2" t="s">
        <v>354</v>
      </c>
    </row>
    <row r="82" spans="1:1">
      <c r="A82" s="2" t="s">
        <v>355</v>
      </c>
    </row>
    <row r="83" spans="1:1">
      <c r="A83" s="2" t="s">
        <v>356</v>
      </c>
    </row>
    <row r="85" spans="1:1">
      <c r="A85" s="23" t="s">
        <v>378</v>
      </c>
    </row>
    <row r="86" spans="1:1">
      <c r="A86" s="2" t="s">
        <v>357</v>
      </c>
    </row>
    <row r="87" spans="1:1">
      <c r="A87" s="2" t="s">
        <v>358</v>
      </c>
    </row>
    <row r="88" spans="1:1">
      <c r="A88" s="2" t="s">
        <v>359</v>
      </c>
    </row>
    <row r="89" spans="1:1">
      <c r="A89" s="2" t="s">
        <v>360</v>
      </c>
    </row>
    <row r="90" spans="1:1">
      <c r="A90" s="2" t="s">
        <v>361</v>
      </c>
    </row>
    <row r="91" spans="1:1">
      <c r="A91" s="2" t="s">
        <v>362</v>
      </c>
    </row>
    <row r="92" spans="1:1">
      <c r="A92" s="2" t="s">
        <v>363</v>
      </c>
    </row>
    <row r="93" spans="1:1">
      <c r="A93" s="2" t="s">
        <v>364</v>
      </c>
    </row>
    <row r="94" spans="1:1">
      <c r="A94" s="2" t="s">
        <v>365</v>
      </c>
    </row>
    <row r="95" spans="1:1">
      <c r="A95" s="2" t="s">
        <v>366</v>
      </c>
    </row>
    <row r="97" spans="1:2">
      <c r="A97" s="23" t="s">
        <v>380</v>
      </c>
    </row>
    <row r="98" spans="1:2">
      <c r="A98" s="95" t="s">
        <v>367</v>
      </c>
      <c r="B98" s="95"/>
    </row>
    <row r="99" spans="1:2">
      <c r="A99" s="95" t="s">
        <v>368</v>
      </c>
      <c r="B99" s="95"/>
    </row>
    <row r="100" spans="1:2">
      <c r="A100" s="95" t="s">
        <v>369</v>
      </c>
      <c r="B100" s="95"/>
    </row>
    <row r="101" spans="1:2">
      <c r="A101" s="95" t="s">
        <v>370</v>
      </c>
      <c r="B101" s="95"/>
    </row>
    <row r="102" spans="1:2">
      <c r="A102" s="95" t="s">
        <v>371</v>
      </c>
      <c r="B102" s="95"/>
    </row>
    <row r="103" spans="1:2">
      <c r="A103" s="95" t="s">
        <v>372</v>
      </c>
      <c r="B103" s="95"/>
    </row>
    <row r="104" spans="1:2">
      <c r="A104" s="95" t="s">
        <v>373</v>
      </c>
      <c r="B104" s="95"/>
    </row>
    <row r="105" spans="1:2">
      <c r="A105" s="95" t="s">
        <v>374</v>
      </c>
      <c r="B105" s="95"/>
    </row>
    <row r="108" spans="1:2">
      <c r="A108" s="38" t="s">
        <v>381</v>
      </c>
      <c r="B108" s="38" t="s">
        <v>382</v>
      </c>
    </row>
    <row r="109" spans="1:2">
      <c r="A109" s="32" t="s">
        <v>383</v>
      </c>
      <c r="B109" s="39" t="s">
        <v>384</v>
      </c>
    </row>
    <row r="110" spans="1:2" ht="22.5">
      <c r="A110" s="32" t="s">
        <v>385</v>
      </c>
      <c r="B110" s="39" t="s">
        <v>386</v>
      </c>
    </row>
    <row r="111" spans="1:2">
      <c r="A111" s="32" t="s">
        <v>387</v>
      </c>
      <c r="B111" s="39" t="s">
        <v>388</v>
      </c>
    </row>
    <row r="112" spans="1:2">
      <c r="A112" s="32" t="s">
        <v>389</v>
      </c>
      <c r="B112" s="39" t="s">
        <v>390</v>
      </c>
    </row>
    <row r="113" spans="1:2" ht="22.5">
      <c r="A113" s="32" t="s">
        <v>391</v>
      </c>
      <c r="B113" s="40" t="s">
        <v>392</v>
      </c>
    </row>
    <row r="114" spans="1:2" ht="22.5">
      <c r="A114" s="32" t="s">
        <v>393</v>
      </c>
      <c r="B114" s="39" t="s">
        <v>394</v>
      </c>
    </row>
    <row r="115" spans="1:2">
      <c r="A115" s="32" t="s">
        <v>395</v>
      </c>
      <c r="B115" s="39" t="s">
        <v>396</v>
      </c>
    </row>
    <row r="116" spans="1:2" ht="22.5">
      <c r="A116" s="32" t="s">
        <v>397</v>
      </c>
      <c r="B116" s="39" t="s">
        <v>398</v>
      </c>
    </row>
    <row r="117" spans="1:2">
      <c r="A117" s="32" t="s">
        <v>399</v>
      </c>
      <c r="B117" s="39" t="s">
        <v>400</v>
      </c>
    </row>
    <row r="118" spans="1:2">
      <c r="A118" s="32" t="s">
        <v>401</v>
      </c>
      <c r="B118" s="39" t="s">
        <v>402</v>
      </c>
    </row>
    <row r="119" spans="1:2">
      <c r="A119" s="32" t="s">
        <v>403</v>
      </c>
      <c r="B119" s="39" t="s">
        <v>404</v>
      </c>
    </row>
    <row r="120" spans="1:2" ht="22.5">
      <c r="A120" s="32" t="s">
        <v>405</v>
      </c>
      <c r="B120" s="39" t="s">
        <v>406</v>
      </c>
    </row>
    <row r="121" spans="1:2">
      <c r="A121" s="32" t="s">
        <v>407</v>
      </c>
      <c r="B121" s="39" t="s">
        <v>408</v>
      </c>
    </row>
    <row r="122" spans="1:2">
      <c r="A122" s="32" t="s">
        <v>409</v>
      </c>
      <c r="B122" s="39" t="s">
        <v>410</v>
      </c>
    </row>
    <row r="123" spans="1:2" ht="22.5">
      <c r="A123" s="32" t="s">
        <v>411</v>
      </c>
      <c r="B123" s="39" t="s">
        <v>412</v>
      </c>
    </row>
    <row r="124" spans="1:2">
      <c r="A124" s="32" t="s">
        <v>413</v>
      </c>
      <c r="B124" s="39" t="s">
        <v>414</v>
      </c>
    </row>
    <row r="125" spans="1:2">
      <c r="A125" s="32" t="s">
        <v>415</v>
      </c>
      <c r="B125" s="39" t="s">
        <v>416</v>
      </c>
    </row>
    <row r="127" spans="1:2">
      <c r="A127" s="44" t="s">
        <v>22</v>
      </c>
      <c r="B127" s="44"/>
    </row>
    <row r="128" spans="1:2">
      <c r="A128" s="2" t="s">
        <v>431</v>
      </c>
    </row>
    <row r="129" spans="1:1">
      <c r="A129" s="2" t="s">
        <v>433</v>
      </c>
    </row>
    <row r="130" spans="1:1">
      <c r="A130" s="2" t="s">
        <v>432</v>
      </c>
    </row>
    <row r="131" spans="1:1">
      <c r="A131" s="2" t="s">
        <v>434</v>
      </c>
    </row>
    <row r="132" spans="1:1">
      <c r="A132" s="2" t="s">
        <v>435</v>
      </c>
    </row>
    <row r="136" spans="1:1">
      <c r="A136" s="44" t="s">
        <v>565</v>
      </c>
    </row>
    <row r="137" spans="1:1" ht="15">
      <c r="A137" t="s">
        <v>555</v>
      </c>
    </row>
    <row r="138" spans="1:1" ht="15">
      <c r="A138" t="s">
        <v>556</v>
      </c>
    </row>
    <row r="139" spans="1:1" ht="15">
      <c r="A139" t="s">
        <v>557</v>
      </c>
    </row>
    <row r="140" spans="1:1" ht="15">
      <c r="A140" t="s">
        <v>558</v>
      </c>
    </row>
    <row r="141" spans="1:1" ht="15">
      <c r="A141" t="s">
        <v>559</v>
      </c>
    </row>
    <row r="142" spans="1:1" ht="15">
      <c r="A142" t="s">
        <v>560</v>
      </c>
    </row>
    <row r="143" spans="1:1" ht="15">
      <c r="A143" t="s">
        <v>561</v>
      </c>
    </row>
    <row r="144" spans="1:1" ht="15">
      <c r="A144" t="s">
        <v>562</v>
      </c>
    </row>
    <row r="145" spans="1:1" ht="15">
      <c r="A145" t="s">
        <v>563</v>
      </c>
    </row>
    <row r="146" spans="1:1" ht="15">
      <c r="A146" t="s">
        <v>564</v>
      </c>
    </row>
    <row r="151" spans="1:1">
      <c r="A151" s="44" t="s">
        <v>566</v>
      </c>
    </row>
    <row r="152" spans="1:1" ht="15">
      <c r="A152" t="s">
        <v>486</v>
      </c>
    </row>
    <row r="153" spans="1:1" ht="15">
      <c r="A153" t="s">
        <v>43</v>
      </c>
    </row>
    <row r="154" spans="1:1" ht="15">
      <c r="A154" t="s">
        <v>42</v>
      </c>
    </row>
    <row r="155" spans="1:1" ht="15">
      <c r="A155" t="s">
        <v>483</v>
      </c>
    </row>
    <row r="156" spans="1:1" ht="15">
      <c r="A156" t="s">
        <v>484</v>
      </c>
    </row>
    <row r="157" spans="1:1" ht="15">
      <c r="A157" t="s">
        <v>435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4"/>
  <sheetViews>
    <sheetView zoomScale="90" zoomScaleNormal="90" workbookViewId="0">
      <selection activeCell="E22" sqref="E22"/>
    </sheetView>
  </sheetViews>
  <sheetFormatPr defaultRowHeight="15"/>
  <cols>
    <col min="3" max="3" width="75.85546875" customWidth="1"/>
    <col min="4" max="4" width="22.85546875" customWidth="1"/>
    <col min="5" max="5" width="20" customWidth="1"/>
    <col min="6" max="6" width="30.28515625" customWidth="1"/>
    <col min="7" max="9" width="18.42578125" customWidth="1"/>
  </cols>
  <sheetData>
    <row r="4" spans="3:9">
      <c r="C4" s="360" t="s">
        <v>552</v>
      </c>
      <c r="D4" s="359" t="s">
        <v>554</v>
      </c>
      <c r="E4" s="359"/>
      <c r="F4" s="359"/>
      <c r="G4" s="359"/>
      <c r="H4" s="359"/>
      <c r="I4" s="359"/>
    </row>
    <row r="5" spans="3:9">
      <c r="C5" s="360"/>
      <c r="D5" s="359" t="s">
        <v>553</v>
      </c>
      <c r="E5" s="359"/>
      <c r="F5" s="359"/>
      <c r="G5" s="359" t="s">
        <v>443</v>
      </c>
      <c r="H5" s="359"/>
      <c r="I5" s="359"/>
    </row>
    <row r="6" spans="3:9">
      <c r="C6" s="360"/>
      <c r="D6" s="97" t="s">
        <v>465</v>
      </c>
      <c r="E6" s="97" t="s">
        <v>466</v>
      </c>
      <c r="F6" s="97" t="s">
        <v>467</v>
      </c>
      <c r="G6" s="97" t="s">
        <v>465</v>
      </c>
      <c r="H6" s="97" t="s">
        <v>466</v>
      </c>
      <c r="I6" s="97" t="s">
        <v>467</v>
      </c>
    </row>
    <row r="7" spans="3:9">
      <c r="C7" s="101" t="s">
        <v>482</v>
      </c>
      <c r="D7" s="94">
        <v>0.50243000000000004</v>
      </c>
      <c r="E7" s="94">
        <v>0.49497000000000002</v>
      </c>
      <c r="F7" s="94">
        <v>2.8600000000000001E-4</v>
      </c>
      <c r="G7" s="94">
        <v>0.50243000000000004</v>
      </c>
      <c r="H7" s="94">
        <v>0.49497000000000002</v>
      </c>
      <c r="I7" s="94">
        <v>2.8600000000000001E-4</v>
      </c>
    </row>
    <row r="8" spans="3:9">
      <c r="C8" s="101" t="s">
        <v>447</v>
      </c>
      <c r="D8" s="94">
        <v>0.50219000000000003</v>
      </c>
      <c r="E8" s="94">
        <v>0.49473</v>
      </c>
      <c r="F8" s="94">
        <v>2.8600000000000001E-4</v>
      </c>
      <c r="G8" s="94">
        <v>0.50207999999999997</v>
      </c>
      <c r="H8" s="94">
        <v>0.49462000000000006</v>
      </c>
      <c r="I8" s="94">
        <v>2.8600000000000001E-4</v>
      </c>
    </row>
    <row r="9" spans="3:9">
      <c r="C9" s="101" t="s">
        <v>481</v>
      </c>
      <c r="D9" s="94">
        <v>0.50243000000000004</v>
      </c>
      <c r="E9" s="94">
        <v>0.49497000000000002</v>
      </c>
      <c r="F9" s="94">
        <v>2.8600000000000001E-4</v>
      </c>
      <c r="G9" s="94">
        <v>0.50243000000000004</v>
      </c>
      <c r="H9" s="94">
        <v>0.49497000000000002</v>
      </c>
      <c r="I9" s="94">
        <v>2.8600000000000001E-4</v>
      </c>
    </row>
    <row r="10" spans="3:9">
      <c r="C10" s="101" t="s">
        <v>477</v>
      </c>
      <c r="D10" s="94">
        <v>0.49101999999999996</v>
      </c>
      <c r="E10" s="94">
        <v>0.48584000000000005</v>
      </c>
      <c r="F10" s="94">
        <v>2.7750000000000002E-4</v>
      </c>
      <c r="G10" s="94">
        <v>0.48613000000000001</v>
      </c>
      <c r="H10" s="94">
        <v>0.48192999999999997</v>
      </c>
      <c r="I10" s="94">
        <v>2.7380000000000004E-4</v>
      </c>
    </row>
    <row r="11" spans="3:9">
      <c r="C11" s="101" t="s">
        <v>478</v>
      </c>
      <c r="D11" s="94">
        <v>0.48932000000000003</v>
      </c>
      <c r="E11" s="94">
        <v>0.48255000000000003</v>
      </c>
      <c r="F11" s="94">
        <v>2.7969999999999997E-4</v>
      </c>
      <c r="G11" s="94">
        <v>0.48369999999999996</v>
      </c>
      <c r="H11" s="94">
        <v>0.47722000000000003</v>
      </c>
      <c r="I11" s="94">
        <v>2.7700000000000001E-4</v>
      </c>
    </row>
    <row r="12" spans="3:9">
      <c r="C12" s="101" t="s">
        <v>36</v>
      </c>
      <c r="D12" s="94">
        <v>0.50243000000000004</v>
      </c>
      <c r="E12" s="94">
        <v>0.49497000000000002</v>
      </c>
      <c r="F12" s="94">
        <v>2.8600000000000001E-4</v>
      </c>
      <c r="G12" s="94">
        <v>0.50243000000000004</v>
      </c>
      <c r="H12" s="94">
        <v>0.49497000000000002</v>
      </c>
      <c r="I12" s="94">
        <v>2.8600000000000001E-4</v>
      </c>
    </row>
    <row r="13" spans="3:9">
      <c r="C13" s="101" t="s">
        <v>453</v>
      </c>
      <c r="D13" s="94">
        <v>0.50141999999999998</v>
      </c>
      <c r="E13" s="94">
        <v>0.49396000000000001</v>
      </c>
      <c r="F13" s="94">
        <v>2.8600000000000001E-4</v>
      </c>
      <c r="G13" s="94">
        <v>0.50098999999999994</v>
      </c>
      <c r="H13" s="94">
        <v>0.49351999999999996</v>
      </c>
      <c r="I13" s="94">
        <v>2.8600000000000001E-4</v>
      </c>
    </row>
    <row r="14" spans="3:9">
      <c r="C14" s="102"/>
    </row>
  </sheetData>
  <mergeCells count="4">
    <mergeCell ref="D5:F5"/>
    <mergeCell ref="G5:I5"/>
    <mergeCell ref="D4:I4"/>
    <mergeCell ref="C4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23"/>
  <sheetViews>
    <sheetView workbookViewId="0">
      <selection activeCell="H5" sqref="H5"/>
    </sheetView>
  </sheetViews>
  <sheetFormatPr defaultRowHeight="15"/>
  <cols>
    <col min="1" max="1" width="3.5703125" style="162" customWidth="1"/>
    <col min="2" max="2" width="9.140625" style="162"/>
    <col min="3" max="3" width="91.140625" style="162" bestFit="1" customWidth="1"/>
    <col min="4" max="16384" width="9.140625" style="162"/>
  </cols>
  <sheetData>
    <row r="1" spans="3:18" ht="15" customHeight="1"/>
    <row r="2" spans="3:18" ht="15.75" thickBot="1">
      <c r="C2" s="162" t="s">
        <v>602</v>
      </c>
    </row>
    <row r="3" spans="3:18" ht="15.75" customHeight="1">
      <c r="C3" s="361" t="s">
        <v>603</v>
      </c>
      <c r="D3" s="364" t="s">
        <v>604</v>
      </c>
      <c r="E3" s="365"/>
      <c r="F3" s="366"/>
      <c r="N3" s="163"/>
      <c r="O3" s="163"/>
      <c r="P3" s="163"/>
      <c r="Q3" s="163"/>
      <c r="R3" s="163"/>
    </row>
    <row r="4" spans="3:18" ht="15.75" thickBot="1">
      <c r="C4" s="362"/>
      <c r="D4" s="367" t="s">
        <v>605</v>
      </c>
      <c r="E4" s="368"/>
      <c r="F4" s="369"/>
      <c r="N4" s="163"/>
      <c r="O4" s="163"/>
      <c r="P4" s="163"/>
      <c r="Q4" s="163"/>
      <c r="R4" s="163"/>
    </row>
    <row r="5" spans="3:18" ht="15.75" thickBot="1">
      <c r="C5" s="363"/>
      <c r="D5" s="164" t="s">
        <v>465</v>
      </c>
      <c r="E5" s="165" t="s">
        <v>606</v>
      </c>
      <c r="F5" s="164" t="s">
        <v>467</v>
      </c>
      <c r="H5" s="166"/>
      <c r="N5" s="163"/>
      <c r="O5" s="163"/>
      <c r="P5" s="163"/>
      <c r="Q5" s="163"/>
      <c r="R5" s="163"/>
    </row>
    <row r="6" spans="3:18" ht="15.75" thickBot="1">
      <c r="C6" s="167" t="s">
        <v>607</v>
      </c>
      <c r="D6" s="168">
        <v>0.49640000000000001</v>
      </c>
      <c r="E6" s="168">
        <v>0.48899999999999999</v>
      </c>
      <c r="F6" s="169">
        <v>2.4600000000000002E-4</v>
      </c>
      <c r="N6" s="163"/>
      <c r="O6" s="163"/>
      <c r="P6" s="163"/>
      <c r="Q6" s="163"/>
      <c r="R6" s="163"/>
    </row>
    <row r="7" spans="3:18" ht="15.75" thickBot="1">
      <c r="C7" s="167" t="s">
        <v>608</v>
      </c>
      <c r="D7" s="168">
        <v>0.49490000000000001</v>
      </c>
      <c r="E7" s="168">
        <v>0.48749999999999999</v>
      </c>
      <c r="F7" s="169">
        <v>2.4499999999999999E-4</v>
      </c>
      <c r="N7" s="163"/>
      <c r="O7" s="163"/>
      <c r="P7" s="163"/>
      <c r="Q7" s="163"/>
      <c r="R7" s="163"/>
    </row>
    <row r="8" spans="3:18" ht="15.75" thickBot="1">
      <c r="C8" s="167" t="s">
        <v>609</v>
      </c>
      <c r="D8" s="168">
        <v>0.49640000000000001</v>
      </c>
      <c r="E8" s="168">
        <v>0.48899999999999999</v>
      </c>
      <c r="F8" s="169">
        <v>2.4600000000000002E-4</v>
      </c>
      <c r="N8" s="163"/>
      <c r="O8" s="163"/>
      <c r="P8" s="163"/>
      <c r="Q8" s="163"/>
      <c r="R8" s="163"/>
    </row>
    <row r="9" spans="3:18" ht="15.75" thickBot="1">
      <c r="C9" s="167" t="s">
        <v>610</v>
      </c>
      <c r="D9" s="168">
        <v>0.4632</v>
      </c>
      <c r="E9" s="168">
        <v>0.4632</v>
      </c>
      <c r="F9" s="169">
        <v>1.9699999999999999E-4</v>
      </c>
      <c r="N9" s="163"/>
      <c r="O9" s="163"/>
      <c r="P9" s="163"/>
      <c r="Q9" s="163"/>
      <c r="R9" s="163"/>
    </row>
    <row r="10" spans="3:18" ht="15.75" thickBot="1">
      <c r="C10" s="167" t="s">
        <v>611</v>
      </c>
      <c r="D10" s="168">
        <v>0.4743</v>
      </c>
      <c r="E10" s="168">
        <v>0.4718</v>
      </c>
      <c r="F10" s="169">
        <v>2.13E-4</v>
      </c>
      <c r="N10" s="163"/>
      <c r="O10" s="163"/>
      <c r="P10" s="163"/>
      <c r="Q10" s="163"/>
      <c r="R10" s="163"/>
    </row>
    <row r="11" spans="3:18" ht="15.75" thickBot="1">
      <c r="C11" s="167" t="s">
        <v>612</v>
      </c>
      <c r="D11" s="168">
        <v>0.46439999999999998</v>
      </c>
      <c r="E11" s="168">
        <v>0.45829999999999999</v>
      </c>
      <c r="F11" s="169">
        <v>2.0299999999999997E-4</v>
      </c>
      <c r="N11" s="163"/>
      <c r="O11" s="163"/>
      <c r="P11" s="163"/>
      <c r="Q11" s="163"/>
      <c r="R11" s="163"/>
    </row>
    <row r="12" spans="3:18" ht="15.75" thickBot="1">
      <c r="C12" s="167" t="s">
        <v>613</v>
      </c>
      <c r="D12" s="168">
        <v>0.47670000000000001</v>
      </c>
      <c r="E12" s="168">
        <v>0.47549999999999998</v>
      </c>
      <c r="F12" s="169">
        <v>2.2100000000000001E-4</v>
      </c>
      <c r="N12" s="163"/>
      <c r="O12" s="163"/>
      <c r="P12" s="163"/>
      <c r="Q12" s="163"/>
      <c r="R12" s="163"/>
    </row>
    <row r="13" spans="3:18" ht="15.75" thickBot="1">
      <c r="C13" s="167" t="s">
        <v>614</v>
      </c>
      <c r="D13" s="168">
        <v>0.49640000000000001</v>
      </c>
      <c r="E13" s="168">
        <v>0.48899999999999999</v>
      </c>
      <c r="F13" s="169">
        <v>2.4600000000000002E-4</v>
      </c>
      <c r="N13" s="163"/>
      <c r="O13" s="163"/>
      <c r="P13" s="163"/>
      <c r="Q13" s="163"/>
      <c r="R13" s="163"/>
    </row>
    <row r="14" spans="3:18" ht="15.75" thickBot="1">
      <c r="C14" s="167" t="s">
        <v>615</v>
      </c>
      <c r="D14" s="168">
        <v>0.49399999999999999</v>
      </c>
      <c r="E14" s="168">
        <v>0.48670000000000002</v>
      </c>
      <c r="F14" s="169">
        <v>2.4600000000000002E-4</v>
      </c>
      <c r="N14" s="163"/>
      <c r="O14" s="163"/>
      <c r="P14" s="163"/>
      <c r="Q14" s="163"/>
      <c r="R14" s="163"/>
    </row>
    <row r="15" spans="3:18" ht="15.75" thickBot="1">
      <c r="C15" s="167" t="s">
        <v>616</v>
      </c>
      <c r="D15" s="168">
        <v>0.49530000000000002</v>
      </c>
      <c r="E15" s="168">
        <v>0.48799999999999999</v>
      </c>
      <c r="F15" s="169">
        <v>2.4499999999999999E-4</v>
      </c>
      <c r="N15" s="163"/>
      <c r="O15" s="163"/>
      <c r="P15" s="163"/>
      <c r="Q15" s="163"/>
      <c r="R15" s="163"/>
    </row>
    <row r="16" spans="3:18" ht="15.75" thickBot="1">
      <c r="C16" s="167" t="s">
        <v>617</v>
      </c>
      <c r="D16" s="168">
        <v>0.49469999999999997</v>
      </c>
      <c r="E16" s="168">
        <v>0.4874</v>
      </c>
      <c r="F16" s="169">
        <v>2.4600000000000002E-4</v>
      </c>
      <c r="N16" s="163"/>
      <c r="O16" s="163"/>
      <c r="P16" s="163"/>
      <c r="Q16" s="163"/>
      <c r="R16" s="163"/>
    </row>
    <row r="17" spans="3:18" ht="15.75" thickBot="1">
      <c r="C17" s="167" t="s">
        <v>618</v>
      </c>
      <c r="D17" s="168">
        <v>0.47320000000000001</v>
      </c>
      <c r="E17" s="168">
        <v>0.47090000000000004</v>
      </c>
      <c r="F17" s="169">
        <v>2.1100000000000001E-4</v>
      </c>
      <c r="N17" s="163"/>
      <c r="O17" s="163"/>
      <c r="P17" s="163"/>
      <c r="Q17" s="163"/>
      <c r="R17" s="163"/>
    </row>
    <row r="18" spans="3:18" ht="15.75" thickBot="1">
      <c r="C18" s="167" t="s">
        <v>619</v>
      </c>
      <c r="D18" s="168">
        <v>0.48090000000000005</v>
      </c>
      <c r="E18" s="168">
        <v>0.47700000000000004</v>
      </c>
      <c r="F18" s="169">
        <v>2.23E-4</v>
      </c>
      <c r="N18" s="163"/>
      <c r="O18" s="163"/>
      <c r="P18" s="163"/>
      <c r="Q18" s="163"/>
      <c r="R18" s="163"/>
    </row>
    <row r="19" spans="3:18" ht="15.75" thickBot="1">
      <c r="C19" s="167" t="s">
        <v>620</v>
      </c>
      <c r="D19" s="168">
        <v>0.47399999999999998</v>
      </c>
      <c r="E19" s="168">
        <v>0.46750000000000003</v>
      </c>
      <c r="F19" s="169">
        <v>2.1600000000000002E-4</v>
      </c>
      <c r="N19" s="163"/>
      <c r="O19" s="163"/>
      <c r="P19" s="163"/>
      <c r="Q19" s="163"/>
      <c r="R19" s="163"/>
    </row>
    <row r="20" spans="3:18" ht="15.75" thickBot="1">
      <c r="C20" s="167" t="s">
        <v>621</v>
      </c>
      <c r="D20" s="168">
        <v>0.48259999999999997</v>
      </c>
      <c r="E20" s="168">
        <v>0.47950000000000004</v>
      </c>
      <c r="F20" s="169">
        <v>2.2900000000000001E-4</v>
      </c>
      <c r="N20" s="163"/>
      <c r="O20" s="163"/>
      <c r="P20" s="163"/>
      <c r="Q20" s="163"/>
      <c r="R20" s="163"/>
    </row>
    <row r="21" spans="3:18">
      <c r="N21" s="163"/>
      <c r="O21" s="163"/>
      <c r="P21" s="163"/>
      <c r="Q21" s="163"/>
      <c r="R21" s="163"/>
    </row>
    <row r="22" spans="3:18">
      <c r="N22" s="163"/>
      <c r="O22" s="163"/>
      <c r="P22" s="163"/>
      <c r="Q22" s="163"/>
      <c r="R22" s="163"/>
    </row>
    <row r="23" spans="3:18">
      <c r="N23" s="163"/>
      <c r="O23" s="163"/>
      <c r="P23" s="163"/>
      <c r="Q23" s="163"/>
      <c r="R23" s="163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6"/>
  <sheetViews>
    <sheetView topLeftCell="A14" zoomScale="70" zoomScaleNormal="70" workbookViewId="0">
      <selection activeCell="H10" sqref="H10"/>
    </sheetView>
  </sheetViews>
  <sheetFormatPr defaultColWidth="10" defaultRowHeight="15"/>
  <cols>
    <col min="1" max="1" width="6.5703125" customWidth="1"/>
    <col min="2" max="2" width="36.7109375" customWidth="1"/>
    <col min="3" max="3" width="59.7109375" customWidth="1"/>
    <col min="4" max="4" width="15.28515625" customWidth="1"/>
    <col min="5" max="6" width="14.28515625" customWidth="1"/>
    <col min="7" max="7" width="16.5703125" customWidth="1"/>
    <col min="8" max="8" width="61.5703125" customWidth="1"/>
  </cols>
  <sheetData>
    <row r="2" spans="1:8" s="47" customFormat="1" ht="36.75" customHeight="1">
      <c r="A2" s="208" t="s">
        <v>455</v>
      </c>
      <c r="B2" s="208"/>
      <c r="C2" s="208"/>
      <c r="D2" s="208"/>
      <c r="E2" s="208"/>
      <c r="F2" s="208"/>
      <c r="G2" s="208"/>
    </row>
    <row r="3" spans="1:8" s="48" customFormat="1" ht="36.75" customHeight="1">
      <c r="A3" s="77" t="s">
        <v>49</v>
      </c>
      <c r="B3" s="77" t="s">
        <v>50</v>
      </c>
      <c r="C3" s="209" t="s">
        <v>459</v>
      </c>
      <c r="D3" s="209"/>
      <c r="E3" s="209"/>
      <c r="F3" s="209"/>
      <c r="G3" s="209"/>
    </row>
    <row r="4" spans="1:8" s="48" customFormat="1" ht="20.25" customHeight="1">
      <c r="A4" s="73">
        <v>1</v>
      </c>
      <c r="B4" s="175" t="s">
        <v>456</v>
      </c>
      <c r="C4" s="210" t="s">
        <v>489</v>
      </c>
      <c r="D4" s="211"/>
      <c r="E4" s="211"/>
      <c r="F4" s="211"/>
      <c r="G4" s="211"/>
    </row>
    <row r="5" spans="1:8" s="48" customFormat="1" ht="24" customHeight="1">
      <c r="A5" s="73">
        <v>2</v>
      </c>
      <c r="B5" s="175" t="s">
        <v>457</v>
      </c>
      <c r="C5" s="212" t="s">
        <v>437</v>
      </c>
      <c r="D5" s="213"/>
      <c r="E5" s="213"/>
      <c r="F5" s="213"/>
      <c r="G5" s="213"/>
    </row>
    <row r="6" spans="1:8" s="48" customFormat="1" ht="34.5" customHeight="1">
      <c r="A6" s="75" t="s">
        <v>543</v>
      </c>
      <c r="B6" s="179" t="s">
        <v>577</v>
      </c>
      <c r="C6" s="216" t="str">
        <f>IF('Tabela Informacyjna'!C9=0,"",'Tabela Informacyjna'!C9)</f>
        <v/>
      </c>
      <c r="D6" s="205"/>
      <c r="E6" s="205"/>
      <c r="F6" s="205"/>
      <c r="G6" s="206"/>
      <c r="H6" s="96"/>
    </row>
    <row r="7" spans="1:8" s="48" customFormat="1" ht="12">
      <c r="A7" s="193">
        <v>4</v>
      </c>
      <c r="B7" s="196" t="s">
        <v>578</v>
      </c>
      <c r="C7" s="217" t="str">
        <f>IFERROR(VLOOKUP(C6,'kody działań'!E:F,2,FALSE),"")</f>
        <v/>
      </c>
      <c r="D7" s="218"/>
      <c r="E7" s="218"/>
      <c r="F7" s="218"/>
      <c r="G7" s="219"/>
      <c r="H7" s="96"/>
    </row>
    <row r="8" spans="1:8" s="48" customFormat="1" ht="12.75" customHeight="1">
      <c r="A8" s="194"/>
      <c r="B8" s="197"/>
      <c r="C8" s="220"/>
      <c r="D8" s="221"/>
      <c r="E8" s="221"/>
      <c r="F8" s="221"/>
      <c r="G8" s="222"/>
      <c r="H8" s="96"/>
    </row>
    <row r="9" spans="1:8" s="48" customFormat="1" ht="32.25" customHeight="1">
      <c r="A9" s="73">
        <v>5</v>
      </c>
      <c r="B9" s="175" t="s">
        <v>579</v>
      </c>
      <c r="C9" s="207" t="s">
        <v>460</v>
      </c>
      <c r="D9" s="207"/>
      <c r="E9" s="207"/>
      <c r="F9" s="207"/>
      <c r="G9" s="207"/>
      <c r="H9" s="96"/>
    </row>
    <row r="10" spans="1:8" s="48" customFormat="1" ht="12" customHeight="1">
      <c r="A10" s="193">
        <v>6</v>
      </c>
      <c r="B10" s="196" t="s">
        <v>580</v>
      </c>
      <c r="C10" s="217" t="str">
        <f>IFERROR(VLOOKUP(C6,'lista gmin'!C:F,4,FALSE),"")</f>
        <v/>
      </c>
      <c r="D10" s="223"/>
      <c r="E10" s="223"/>
      <c r="F10" s="223"/>
      <c r="G10" s="224"/>
      <c r="H10" s="96"/>
    </row>
    <row r="11" spans="1:8" s="48" customFormat="1" ht="12" customHeight="1">
      <c r="A11" s="194"/>
      <c r="B11" s="197"/>
      <c r="C11" s="225"/>
      <c r="D11" s="226"/>
      <c r="E11" s="226"/>
      <c r="F11" s="226"/>
      <c r="G11" s="227"/>
      <c r="H11" s="96"/>
    </row>
    <row r="12" spans="1:8" s="48" customFormat="1" ht="0.75" customHeight="1">
      <c r="A12" s="194"/>
      <c r="B12" s="197"/>
      <c r="C12" s="225"/>
      <c r="D12" s="226"/>
      <c r="E12" s="226"/>
      <c r="F12" s="226"/>
      <c r="G12" s="227"/>
      <c r="H12" s="72"/>
    </row>
    <row r="13" spans="1:8" s="48" customFormat="1" ht="12" hidden="1">
      <c r="A13" s="194"/>
      <c r="B13" s="197"/>
      <c r="C13" s="225"/>
      <c r="D13" s="226"/>
      <c r="E13" s="226"/>
      <c r="F13" s="226"/>
      <c r="G13" s="227"/>
    </row>
    <row r="14" spans="1:8" s="48" customFormat="1" ht="6" customHeight="1">
      <c r="A14" s="195"/>
      <c r="B14" s="198"/>
      <c r="C14" s="228"/>
      <c r="D14" s="229"/>
      <c r="E14" s="229"/>
      <c r="F14" s="229"/>
      <c r="G14" s="230"/>
    </row>
    <row r="15" spans="1:8" s="48" customFormat="1" ht="24.75" customHeight="1">
      <c r="A15" s="193">
        <v>7</v>
      </c>
      <c r="B15" s="196" t="s">
        <v>581</v>
      </c>
      <c r="C15" s="231" t="s">
        <v>460</v>
      </c>
      <c r="D15" s="232"/>
      <c r="E15" s="232"/>
      <c r="F15" s="232"/>
      <c r="G15" s="233"/>
    </row>
    <row r="16" spans="1:8" s="48" customFormat="1" ht="10.5" customHeight="1">
      <c r="A16" s="195"/>
      <c r="B16" s="198"/>
      <c r="C16" s="234"/>
      <c r="D16" s="235"/>
      <c r="E16" s="235"/>
      <c r="F16" s="235"/>
      <c r="G16" s="236"/>
    </row>
    <row r="17" spans="1:8" s="48" customFormat="1" ht="31.5" customHeight="1">
      <c r="A17" s="193">
        <v>8</v>
      </c>
      <c r="B17" s="196" t="s">
        <v>582</v>
      </c>
      <c r="C17" s="122" t="s">
        <v>461</v>
      </c>
      <c r="D17" s="245"/>
      <c r="E17" s="246"/>
      <c r="F17" s="246"/>
      <c r="G17" s="247"/>
    </row>
    <row r="18" spans="1:8" s="48" customFormat="1" ht="39" customHeight="1">
      <c r="A18" s="195"/>
      <c r="B18" s="198"/>
      <c r="C18" s="122" t="s">
        <v>462</v>
      </c>
      <c r="D18" s="245"/>
      <c r="E18" s="246"/>
      <c r="F18" s="246"/>
      <c r="G18" s="247"/>
      <c r="H18" s="49"/>
    </row>
    <row r="19" spans="1:8" s="48" customFormat="1" ht="26.25" customHeight="1">
      <c r="A19" s="75">
        <v>9</v>
      </c>
      <c r="B19" s="179" t="s">
        <v>422</v>
      </c>
      <c r="C19" s="204" t="s">
        <v>14</v>
      </c>
      <c r="D19" s="205"/>
      <c r="E19" s="205"/>
      <c r="F19" s="205"/>
      <c r="G19" s="206"/>
    </row>
    <row r="20" spans="1:8" s="48" customFormat="1" ht="24" customHeight="1">
      <c r="A20" s="100">
        <v>10</v>
      </c>
      <c r="B20" s="175" t="s">
        <v>423</v>
      </c>
      <c r="C20" s="204" t="s">
        <v>438</v>
      </c>
      <c r="D20" s="205"/>
      <c r="E20" s="205"/>
      <c r="F20" s="205"/>
      <c r="G20" s="206"/>
    </row>
    <row r="21" spans="1:8" s="48" customFormat="1" ht="45.75" customHeight="1">
      <c r="A21" s="214" t="s">
        <v>547</v>
      </c>
      <c r="B21" s="215" t="s">
        <v>576</v>
      </c>
      <c r="C21" s="121" t="s">
        <v>440</v>
      </c>
      <c r="D21" s="248" t="s">
        <v>476</v>
      </c>
      <c r="E21" s="249"/>
      <c r="F21" s="249"/>
      <c r="G21" s="250"/>
    </row>
    <row r="22" spans="1:8" s="48" customFormat="1" ht="28.5" customHeight="1">
      <c r="A22" s="214"/>
      <c r="B22" s="215"/>
      <c r="C22" s="242" t="s">
        <v>441</v>
      </c>
      <c r="D22" s="251" t="s">
        <v>442</v>
      </c>
      <c r="E22" s="251"/>
      <c r="F22" s="251" t="s">
        <v>443</v>
      </c>
      <c r="G22" s="251"/>
    </row>
    <row r="23" spans="1:8" s="48" customFormat="1" ht="33" customHeight="1">
      <c r="A23" s="214"/>
      <c r="B23" s="215"/>
      <c r="C23" s="243"/>
      <c r="D23" s="99" t="s">
        <v>444</v>
      </c>
      <c r="E23" s="120" t="s">
        <v>445</v>
      </c>
      <c r="F23" s="99" t="s">
        <v>444</v>
      </c>
      <c r="G23" s="120" t="s">
        <v>445</v>
      </c>
      <c r="H23" s="96"/>
    </row>
    <row r="24" spans="1:8" s="48" customFormat="1" ht="44.25" customHeight="1">
      <c r="A24" s="214"/>
      <c r="B24" s="215"/>
      <c r="C24" s="244"/>
      <c r="D24" s="126" t="s">
        <v>586</v>
      </c>
      <c r="E24" s="126" t="s">
        <v>586</v>
      </c>
      <c r="F24" s="126" t="s">
        <v>586</v>
      </c>
      <c r="G24" s="126" t="s">
        <v>586</v>
      </c>
      <c r="H24" s="96"/>
    </row>
    <row r="25" spans="1:8" s="48" customFormat="1" ht="61.5" customHeight="1">
      <c r="A25" s="214"/>
      <c r="B25" s="215"/>
      <c r="C25" s="127" t="s">
        <v>482</v>
      </c>
      <c r="D25" s="110"/>
      <c r="E25" s="110"/>
      <c r="F25" s="110"/>
      <c r="G25" s="110"/>
      <c r="H25" s="96"/>
    </row>
    <row r="26" spans="1:8" s="48" customFormat="1" ht="18.75" customHeight="1">
      <c r="A26" s="214"/>
      <c r="B26" s="215"/>
      <c r="C26" s="127" t="s">
        <v>447</v>
      </c>
      <c r="D26" s="110"/>
      <c r="E26" s="110"/>
      <c r="F26" s="110"/>
      <c r="G26" s="110"/>
      <c r="H26" s="96"/>
    </row>
    <row r="27" spans="1:8" s="48" customFormat="1" ht="19.5" customHeight="1">
      <c r="A27" s="214"/>
      <c r="B27" s="215"/>
      <c r="C27" s="127" t="s">
        <v>481</v>
      </c>
      <c r="D27" s="110"/>
      <c r="E27" s="110"/>
      <c r="F27" s="110"/>
      <c r="G27" s="110"/>
    </row>
    <row r="28" spans="1:8" s="48" customFormat="1" ht="24" customHeight="1">
      <c r="A28" s="214"/>
      <c r="B28" s="215"/>
      <c r="C28" s="127" t="s">
        <v>477</v>
      </c>
      <c r="D28" s="110"/>
      <c r="E28" s="110"/>
      <c r="F28" s="110"/>
      <c r="G28" s="110"/>
    </row>
    <row r="29" spans="1:8" s="48" customFormat="1" ht="27" customHeight="1">
      <c r="A29" s="214"/>
      <c r="B29" s="215"/>
      <c r="C29" s="127" t="s">
        <v>478</v>
      </c>
      <c r="D29" s="110"/>
      <c r="E29" s="110"/>
      <c r="F29" s="110"/>
      <c r="G29" s="110"/>
    </row>
    <row r="30" spans="1:8" s="48" customFormat="1" ht="24.75" customHeight="1">
      <c r="A30" s="214"/>
      <c r="B30" s="215"/>
      <c r="C30" s="127" t="s">
        <v>36</v>
      </c>
      <c r="D30" s="110"/>
      <c r="E30" s="110"/>
      <c r="F30" s="110"/>
      <c r="G30" s="110"/>
    </row>
    <row r="31" spans="1:8" s="48" customFormat="1" ht="21.75" customHeight="1">
      <c r="A31" s="214"/>
      <c r="B31" s="215"/>
      <c r="C31" s="127" t="s">
        <v>453</v>
      </c>
      <c r="D31" s="110"/>
      <c r="E31" s="110"/>
      <c r="F31" s="110"/>
      <c r="G31" s="110"/>
    </row>
    <row r="32" spans="1:8" s="48" customFormat="1" ht="26.25" customHeight="1">
      <c r="A32" s="214"/>
      <c r="B32" s="215"/>
      <c r="C32" s="117" t="s">
        <v>454</v>
      </c>
      <c r="D32" s="118">
        <f>SUM(D25:D31)</f>
        <v>0</v>
      </c>
      <c r="E32" s="119">
        <f>SUM(E25:E31)</f>
        <v>0</v>
      </c>
      <c r="F32" s="118">
        <f>SUM(F25:F31)</f>
        <v>0</v>
      </c>
      <c r="G32" s="119">
        <f>SUM(G25:G31)</f>
        <v>0</v>
      </c>
    </row>
    <row r="33" spans="1:9" s="48" customFormat="1" ht="25.5" customHeight="1">
      <c r="A33" s="214"/>
      <c r="B33" s="215"/>
      <c r="C33" s="202" t="s">
        <v>463</v>
      </c>
      <c r="D33" s="252" t="s">
        <v>442</v>
      </c>
      <c r="E33" s="253"/>
      <c r="F33" s="254" t="s">
        <v>443</v>
      </c>
      <c r="G33" s="255"/>
    </row>
    <row r="34" spans="1:9" s="48" customFormat="1" ht="12" hidden="1" customHeight="1">
      <c r="A34" s="176">
        <v>12</v>
      </c>
      <c r="B34" s="180"/>
      <c r="C34" s="203"/>
      <c r="D34" s="52" t="s">
        <v>465</v>
      </c>
      <c r="E34" s="53" t="s">
        <v>466</v>
      </c>
      <c r="F34" s="52" t="s">
        <v>467</v>
      </c>
      <c r="G34" s="52" t="s">
        <v>465</v>
      </c>
      <c r="H34" s="171"/>
    </row>
    <row r="35" spans="1:9" s="48" customFormat="1" ht="204" hidden="1">
      <c r="A35" s="177"/>
      <c r="B35" s="181"/>
      <c r="C35" s="54"/>
      <c r="D35" s="55" t="s">
        <v>468</v>
      </c>
      <c r="E35" s="56" t="s">
        <v>469</v>
      </c>
      <c r="F35" s="55" t="s">
        <v>470</v>
      </c>
      <c r="G35" s="55" t="s">
        <v>471</v>
      </c>
      <c r="H35" s="53" t="s">
        <v>466</v>
      </c>
      <c r="I35" s="48" t="s">
        <v>473</v>
      </c>
    </row>
    <row r="36" spans="1:9" s="48" customFormat="1" ht="179.25" hidden="1" customHeight="1">
      <c r="A36" s="177"/>
      <c r="B36" s="181"/>
      <c r="C36" s="46" t="s">
        <v>446</v>
      </c>
      <c r="D36" s="57">
        <f>($E25*'wskaźniki POP_przeliczenie efek'!D6)/100</f>
        <v>0</v>
      </c>
      <c r="E36" s="58">
        <f>($E25*'wskaźniki POP_przeliczenie efek'!E6)/100</f>
        <v>0</v>
      </c>
      <c r="F36" s="59">
        <f>($E25*'wskaźniki POP_przeliczenie efek'!F6)/100</f>
        <v>0</v>
      </c>
      <c r="G36" s="57">
        <f>($G25*'wskaźniki POP_przeliczenie efek'!D6)/100</f>
        <v>0</v>
      </c>
      <c r="H36" s="56" t="s">
        <v>472</v>
      </c>
    </row>
    <row r="37" spans="1:9" s="48" customFormat="1" ht="12" hidden="1">
      <c r="A37" s="177"/>
      <c r="B37" s="181"/>
      <c r="C37" s="46" t="s">
        <v>447</v>
      </c>
      <c r="D37" s="57">
        <f>($E26*'wskaźniki POP_przeliczenie efek'!D15)/100</f>
        <v>0</v>
      </c>
      <c r="E37" s="58">
        <f>($E26*'wskaźniki POP_przeliczenie efek'!E15)/100</f>
        <v>0</v>
      </c>
      <c r="F37" s="59">
        <f>($E26*'wskaźniki POP_przeliczenie efek'!F15)/100</f>
        <v>0</v>
      </c>
      <c r="G37" s="57">
        <f>($G26*'wskaźniki POP_przeliczenie efek'!D7)/100</f>
        <v>0</v>
      </c>
      <c r="H37" s="58">
        <f>($G25*'wskaźniki POP_przeliczenie efek'!E6)/100</f>
        <v>0</v>
      </c>
    </row>
    <row r="38" spans="1:9" s="48" customFormat="1" ht="12" hidden="1" customHeight="1">
      <c r="A38" s="177"/>
      <c r="B38" s="181"/>
      <c r="C38" s="46" t="s">
        <v>448</v>
      </c>
      <c r="D38" s="57">
        <f>($E27*'wskaźniki POP_przeliczenie efek'!D8)/100</f>
        <v>0</v>
      </c>
      <c r="E38" s="58">
        <f>($E27*'wskaźniki POP_przeliczenie efek'!E8)/100</f>
        <v>0</v>
      </c>
      <c r="F38" s="59">
        <f>($E27*'wskaźniki POP_przeliczenie efek'!F8)/100</f>
        <v>0</v>
      </c>
      <c r="G38" s="57">
        <f>($G27*'wskaźniki POP_przeliczenie efek'!D8)/100</f>
        <v>0</v>
      </c>
      <c r="H38" s="58">
        <f>($G26*'wskaźniki POP_przeliczenie efek'!E7)/100</f>
        <v>0</v>
      </c>
    </row>
    <row r="39" spans="1:9" s="48" customFormat="1" ht="12" hidden="1">
      <c r="A39" s="177"/>
      <c r="B39" s="181"/>
      <c r="C39" s="46" t="s">
        <v>449</v>
      </c>
      <c r="D39" s="57">
        <f>($E28*'wskaźniki POP_przeliczenie efek'!D17)/100</f>
        <v>0</v>
      </c>
      <c r="E39" s="58">
        <f>($E28*'wskaźniki POP_przeliczenie efek'!E17)/100</f>
        <v>0</v>
      </c>
      <c r="F39" s="59">
        <f>($E28*'wskaźniki POP_przeliczenie efek'!F17)/100</f>
        <v>0</v>
      </c>
      <c r="G39" s="57">
        <f>($G28*'wskaźniki POP_przeliczenie efek'!D9)/100</f>
        <v>0</v>
      </c>
      <c r="H39" s="58">
        <f>($G27*'wskaźniki POP_przeliczenie efek'!E8)/100</f>
        <v>0</v>
      </c>
    </row>
    <row r="40" spans="1:9" s="48" customFormat="1" ht="12" hidden="1">
      <c r="A40" s="177"/>
      <c r="B40" s="181"/>
      <c r="C40" s="46" t="s">
        <v>450</v>
      </c>
      <c r="D40" s="57" t="e">
        <f>(#REF!*'wskaźniki POP_przeliczenie efek'!D18)/100</f>
        <v>#REF!</v>
      </c>
      <c r="E40" s="58" t="e">
        <f>(#REF!*'wskaźniki POP_przeliczenie efek'!E18)/100</f>
        <v>#REF!</v>
      </c>
      <c r="F40" s="59" t="e">
        <f>(#REF!*'wskaźniki POP_przeliczenie efek'!F18)/100</f>
        <v>#REF!</v>
      </c>
      <c r="G40" s="57" t="e">
        <f>(#REF!*'wskaźniki POP_przeliczenie efek'!D10)/100</f>
        <v>#REF!</v>
      </c>
      <c r="H40" s="58">
        <f>($G28*'wskaźniki POP_przeliczenie efek'!E9)/100</f>
        <v>0</v>
      </c>
    </row>
    <row r="41" spans="1:9" s="48" customFormat="1" ht="12" hidden="1">
      <c r="A41" s="177"/>
      <c r="B41" s="181"/>
      <c r="C41" s="46" t="s">
        <v>451</v>
      </c>
      <c r="D41" s="57">
        <f>($E29*'wskaźniki POP_przeliczenie efek'!D19)/100</f>
        <v>0</v>
      </c>
      <c r="E41" s="58">
        <f>($E29*'wskaźniki POP_przeliczenie efek'!E19)/100</f>
        <v>0</v>
      </c>
      <c r="F41" s="59">
        <f>($E29*'wskaźniki POP_przeliczenie efek'!F19)/100</f>
        <v>0</v>
      </c>
      <c r="G41" s="57">
        <f>($G29*'wskaźniki POP_przeliczenie efek'!D11)/100</f>
        <v>0</v>
      </c>
      <c r="H41" s="58" t="e">
        <f>(#REF!*'wskaźniki POP_przeliczenie efek'!E10)/100</f>
        <v>#REF!</v>
      </c>
    </row>
    <row r="42" spans="1:9" s="48" customFormat="1" ht="12" hidden="1">
      <c r="A42" s="177"/>
      <c r="B42" s="181"/>
      <c r="C42" s="46" t="s">
        <v>452</v>
      </c>
      <c r="D42" s="57" t="e">
        <f>(#REF!*'wskaźniki POP_przeliczenie efek'!D20)/100</f>
        <v>#REF!</v>
      </c>
      <c r="E42" s="58" t="e">
        <f>(#REF!*'wskaźniki POP_przeliczenie efek'!E20)/100</f>
        <v>#REF!</v>
      </c>
      <c r="F42" s="59" t="e">
        <f>(#REF!*'wskaźniki POP_przeliczenie efek'!F20)/100</f>
        <v>#REF!</v>
      </c>
      <c r="G42" s="57" t="e">
        <f>(#REF!*'wskaźniki POP_przeliczenie efek'!D12)/100</f>
        <v>#REF!</v>
      </c>
      <c r="H42" s="58">
        <f>($G29*'wskaźniki POP_przeliczenie efek'!E11)/100</f>
        <v>0</v>
      </c>
    </row>
    <row r="43" spans="1:9" s="48" customFormat="1" ht="12" hidden="1">
      <c r="A43" s="177"/>
      <c r="B43" s="181"/>
      <c r="C43" s="46" t="s">
        <v>36</v>
      </c>
      <c r="D43" s="57">
        <f>($E30*'wskaźniki POP_przeliczenie efek'!D13)/100</f>
        <v>0</v>
      </c>
      <c r="E43" s="58">
        <f>($E30*'wskaźniki POP_przeliczenie efek'!E13)/100</f>
        <v>0</v>
      </c>
      <c r="F43" s="59">
        <f>($E30*'wskaźniki POP_przeliczenie efek'!F13)/100</f>
        <v>0</v>
      </c>
      <c r="G43" s="57">
        <f>($G30*'wskaźniki POP_przeliczenie efek'!D13)/100</f>
        <v>0</v>
      </c>
      <c r="H43" s="58" t="e">
        <f>(#REF!*'wskaźniki POP_przeliczenie efek'!E12)/100</f>
        <v>#REF!</v>
      </c>
    </row>
    <row r="44" spans="1:9" s="48" customFormat="1" ht="12" hidden="1">
      <c r="A44" s="177"/>
      <c r="B44" s="181"/>
      <c r="C44" s="46" t="s">
        <v>464</v>
      </c>
      <c r="D44" s="57">
        <f>($E31*'wskaźniki POP_przeliczenie efek'!D16)/100</f>
        <v>0</v>
      </c>
      <c r="E44" s="58">
        <f>($E31*'wskaźniki POP_przeliczenie efek'!E16)/100</f>
        <v>0</v>
      </c>
      <c r="F44" s="59">
        <f>($E31*'wskaźniki POP_przeliczenie efek'!F16)/100</f>
        <v>0</v>
      </c>
      <c r="G44" s="57">
        <f>($G31*'wskaźniki POP_przeliczenie efek'!D14)/100</f>
        <v>0</v>
      </c>
      <c r="H44" s="58">
        <f>($G30*'wskaźniki POP_przeliczenie efek'!E13)/100</f>
        <v>0</v>
      </c>
    </row>
    <row r="45" spans="1:9" s="48" customFormat="1" ht="12" hidden="1">
      <c r="A45" s="177"/>
      <c r="B45" s="181"/>
      <c r="C45" s="46" t="s">
        <v>435</v>
      </c>
      <c r="D45" s="60"/>
      <c r="E45" s="56"/>
      <c r="F45" s="60"/>
      <c r="G45" s="60"/>
      <c r="H45" s="58">
        <f>($G31*'wskaźniki POP_przeliczenie efek'!E14)/100</f>
        <v>0</v>
      </c>
    </row>
    <row r="46" spans="1:9" s="48" customFormat="1" ht="12" hidden="1">
      <c r="A46" s="177"/>
      <c r="B46" s="181"/>
      <c r="C46" s="61" t="s">
        <v>454</v>
      </c>
      <c r="D46" s="62" t="e">
        <f>SUM(D36:D45)</f>
        <v>#REF!</v>
      </c>
      <c r="E46" s="62" t="e">
        <f t="shared" ref="E46:H47" si="0">SUM(E36:E45)</f>
        <v>#REF!</v>
      </c>
      <c r="F46" s="63" t="e">
        <f t="shared" si="0"/>
        <v>#REF!</v>
      </c>
      <c r="G46" s="62" t="e">
        <f t="shared" si="0"/>
        <v>#REF!</v>
      </c>
      <c r="H46" s="56"/>
    </row>
    <row r="47" spans="1:9" s="48" customFormat="1" ht="12" hidden="1">
      <c r="A47" s="177"/>
      <c r="B47" s="181"/>
      <c r="C47" s="79"/>
      <c r="D47" s="80"/>
      <c r="E47" s="80"/>
      <c r="F47" s="81"/>
      <c r="G47" s="82"/>
      <c r="H47" s="62" t="e">
        <f t="shared" si="0"/>
        <v>#REF!</v>
      </c>
    </row>
    <row r="48" spans="1:9" s="48" customFormat="1" ht="30" customHeight="1">
      <c r="A48" s="258">
        <v>11</v>
      </c>
      <c r="B48" s="197" t="s">
        <v>583</v>
      </c>
      <c r="C48" s="116" t="s">
        <v>479</v>
      </c>
      <c r="D48" s="132" t="s">
        <v>476</v>
      </c>
      <c r="E48" s="237"/>
      <c r="F48" s="238"/>
      <c r="G48" s="239"/>
      <c r="H48" s="64"/>
    </row>
    <row r="49" spans="1:8" s="48" customFormat="1" ht="40.5" customHeight="1">
      <c r="A49" s="258"/>
      <c r="B49" s="197"/>
      <c r="C49" s="116" t="s">
        <v>480</v>
      </c>
      <c r="D49" s="132" t="s">
        <v>476</v>
      </c>
      <c r="E49" s="240"/>
      <c r="F49" s="240"/>
      <c r="G49" s="241"/>
      <c r="H49" s="64"/>
    </row>
    <row r="50" spans="1:8" s="48" customFormat="1" ht="39.75" customHeight="1">
      <c r="A50" s="258"/>
      <c r="B50" s="197"/>
      <c r="C50" s="262" t="s">
        <v>591</v>
      </c>
      <c r="D50" s="263"/>
      <c r="E50" s="263"/>
      <c r="F50" s="263"/>
      <c r="G50" s="264"/>
      <c r="H50" s="64"/>
    </row>
    <row r="51" spans="1:8" s="48" customFormat="1" ht="31.5" customHeight="1">
      <c r="A51" s="258"/>
      <c r="B51" s="197"/>
      <c r="C51" s="129" t="s">
        <v>465</v>
      </c>
      <c r="D51" s="265">
        <f>SUMPRODUCT(E25:E31,wskaźniki!D7:D13)+SUMPRODUCT(G25:G31,wskaźniki!G7:G13)</f>
        <v>0</v>
      </c>
      <c r="E51" s="266"/>
      <c r="F51" s="266"/>
      <c r="G51" s="267"/>
    </row>
    <row r="52" spans="1:8" s="48" customFormat="1" ht="24.75" customHeight="1">
      <c r="A52" s="258"/>
      <c r="B52" s="197"/>
      <c r="C52" s="129" t="s">
        <v>466</v>
      </c>
      <c r="D52" s="265">
        <f>SUMPRODUCT(E25:E31,wskaźniki!E7:E13)+SUMPRODUCT(ZSO!G25:G31,wskaźniki!H7:H13)</f>
        <v>0</v>
      </c>
      <c r="E52" s="266"/>
      <c r="F52" s="266"/>
      <c r="G52" s="267"/>
      <c r="H52" s="96"/>
    </row>
    <row r="53" spans="1:8" s="48" customFormat="1" ht="27.75" customHeight="1">
      <c r="A53" s="261"/>
      <c r="B53" s="198"/>
      <c r="C53" s="130" t="s">
        <v>467</v>
      </c>
      <c r="D53" s="265">
        <f>SUMPRODUCT(E25:E31,wskaźniki!F7:F13)+SUMPRODUCT(ZSO!G25:G31,wskaźniki!I7:I13)</f>
        <v>0</v>
      </c>
      <c r="E53" s="266"/>
      <c r="F53" s="266"/>
      <c r="G53" s="267"/>
      <c r="H53" s="96"/>
    </row>
    <row r="54" spans="1:8" s="48" customFormat="1" ht="55.5" customHeight="1">
      <c r="A54" s="178">
        <v>12</v>
      </c>
      <c r="B54" s="175" t="s">
        <v>584</v>
      </c>
      <c r="C54" s="199">
        <f>SUM(D55:D60)</f>
        <v>0</v>
      </c>
      <c r="D54" s="200"/>
      <c r="E54" s="200"/>
      <c r="F54" s="200"/>
      <c r="G54" s="201"/>
      <c r="H54" s="96"/>
    </row>
    <row r="55" spans="1:8" s="48" customFormat="1" ht="17.25" customHeight="1">
      <c r="A55" s="257" t="s">
        <v>545</v>
      </c>
      <c r="B55" s="259" t="s">
        <v>488</v>
      </c>
      <c r="C55" s="128" t="s">
        <v>486</v>
      </c>
      <c r="D55" s="111" t="s">
        <v>476</v>
      </c>
      <c r="E55" s="268"/>
      <c r="F55" s="269"/>
      <c r="G55" s="270"/>
    </row>
    <row r="56" spans="1:8" s="48" customFormat="1" ht="14.25" customHeight="1">
      <c r="A56" s="258"/>
      <c r="B56" s="260"/>
      <c r="C56" s="128" t="s">
        <v>43</v>
      </c>
      <c r="D56" s="111" t="s">
        <v>476</v>
      </c>
      <c r="E56" s="271"/>
      <c r="F56" s="272"/>
      <c r="G56" s="273"/>
      <c r="H56"/>
    </row>
    <row r="57" spans="1:8" s="48" customFormat="1" ht="14.25" customHeight="1">
      <c r="A57" s="258"/>
      <c r="B57" s="260"/>
      <c r="C57" s="128" t="s">
        <v>42</v>
      </c>
      <c r="D57" s="111" t="s">
        <v>476</v>
      </c>
      <c r="E57" s="271"/>
      <c r="F57" s="272"/>
      <c r="G57" s="273"/>
      <c r="H57"/>
    </row>
    <row r="58" spans="1:8" s="48" customFormat="1" ht="14.25" customHeight="1">
      <c r="A58" s="258"/>
      <c r="B58" s="260"/>
      <c r="C58" s="128" t="s">
        <v>483</v>
      </c>
      <c r="D58" s="111" t="s">
        <v>476</v>
      </c>
      <c r="E58" s="271"/>
      <c r="F58" s="272"/>
      <c r="G58" s="273"/>
      <c r="H58"/>
    </row>
    <row r="59" spans="1:8" s="48" customFormat="1" ht="14.25" customHeight="1">
      <c r="A59" s="258"/>
      <c r="B59" s="260"/>
      <c r="C59" s="128" t="s">
        <v>484</v>
      </c>
      <c r="D59" s="111" t="s">
        <v>476</v>
      </c>
      <c r="E59" s="271"/>
      <c r="F59" s="272"/>
      <c r="G59" s="273"/>
      <c r="H59"/>
    </row>
    <row r="60" spans="1:8" s="48" customFormat="1" ht="14.25" customHeight="1">
      <c r="A60" s="258"/>
      <c r="B60" s="260"/>
      <c r="C60" s="128" t="s">
        <v>485</v>
      </c>
      <c r="D60" s="111" t="s">
        <v>476</v>
      </c>
      <c r="E60" s="274"/>
      <c r="F60" s="275"/>
      <c r="G60" s="276"/>
      <c r="H60"/>
    </row>
    <row r="61" spans="1:8" s="48" customFormat="1" ht="50.25" customHeight="1">
      <c r="A61" s="73" t="s">
        <v>546</v>
      </c>
      <c r="B61" s="175" t="s">
        <v>487</v>
      </c>
      <c r="C61" s="256" t="s">
        <v>460</v>
      </c>
      <c r="D61" s="256"/>
      <c r="E61" s="256"/>
      <c r="F61" s="256"/>
      <c r="G61" s="256"/>
    </row>
    <row r="62" spans="1:8" ht="15.75" thickBot="1"/>
    <row r="63" spans="1:8" ht="15.75" thickBot="1">
      <c r="B63" s="137" t="s">
        <v>593</v>
      </c>
      <c r="C63" s="135" t="s">
        <v>592</v>
      </c>
    </row>
    <row r="64" spans="1:8" ht="15.75" thickBot="1">
      <c r="B64" s="139" t="s">
        <v>586</v>
      </c>
      <c r="C64" s="135" t="s">
        <v>596</v>
      </c>
    </row>
    <row r="65" spans="2:3" ht="15.75" thickBot="1">
      <c r="B65" s="138" t="s">
        <v>476</v>
      </c>
      <c r="C65" s="134" t="s">
        <v>594</v>
      </c>
    </row>
    <row r="66" spans="2:3" ht="15.75" thickBot="1">
      <c r="B66" s="138" t="s">
        <v>460</v>
      </c>
      <c r="C66" s="134" t="s">
        <v>595</v>
      </c>
    </row>
  </sheetData>
  <mergeCells count="42">
    <mergeCell ref="D33:E33"/>
    <mergeCell ref="F33:G33"/>
    <mergeCell ref="C61:G61"/>
    <mergeCell ref="A55:A60"/>
    <mergeCell ref="B55:B60"/>
    <mergeCell ref="B48:B53"/>
    <mergeCell ref="A48:A53"/>
    <mergeCell ref="C50:G50"/>
    <mergeCell ref="D51:G51"/>
    <mergeCell ref="D52:G52"/>
    <mergeCell ref="D53:G53"/>
    <mergeCell ref="E55:G60"/>
    <mergeCell ref="D17:G17"/>
    <mergeCell ref="D18:G18"/>
    <mergeCell ref="D21:G21"/>
    <mergeCell ref="D22:E22"/>
    <mergeCell ref="F22:G22"/>
    <mergeCell ref="B7:B8"/>
    <mergeCell ref="C9:G9"/>
    <mergeCell ref="A2:G2"/>
    <mergeCell ref="C3:G3"/>
    <mergeCell ref="C4:G4"/>
    <mergeCell ref="C5:G5"/>
    <mergeCell ref="A7:A8"/>
    <mergeCell ref="C6:G6"/>
    <mergeCell ref="C7:G8"/>
    <mergeCell ref="A10:A14"/>
    <mergeCell ref="B10:B14"/>
    <mergeCell ref="C54:G54"/>
    <mergeCell ref="C33:C34"/>
    <mergeCell ref="C19:G19"/>
    <mergeCell ref="C20:G20"/>
    <mergeCell ref="A15:A16"/>
    <mergeCell ref="B15:B16"/>
    <mergeCell ref="A17:A18"/>
    <mergeCell ref="B17:B18"/>
    <mergeCell ref="A21:A33"/>
    <mergeCell ref="B21:B33"/>
    <mergeCell ref="C10:G14"/>
    <mergeCell ref="C15:G16"/>
    <mergeCell ref="E48:G49"/>
    <mergeCell ref="C22:C24"/>
  </mergeCells>
  <dataValidations count="1">
    <dataValidation type="list" allowBlank="1" showInputMessage="1" showErrorMessage="1" sqref="C6:G6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topLeftCell="A9" zoomScale="80" zoomScaleNormal="80" workbookViewId="0">
      <selection activeCell="D40" sqref="D40:G40"/>
    </sheetView>
  </sheetViews>
  <sheetFormatPr defaultColWidth="10" defaultRowHeight="15"/>
  <cols>
    <col min="1" max="1" width="6.5703125" customWidth="1"/>
    <col min="2" max="2" width="36.7109375" customWidth="1"/>
    <col min="3" max="3" width="38" customWidth="1"/>
    <col min="4" max="4" width="15.42578125" customWidth="1"/>
    <col min="5" max="5" width="15.85546875" customWidth="1"/>
    <col min="6" max="6" width="16" customWidth="1"/>
    <col min="7" max="7" width="9.5703125" customWidth="1"/>
    <col min="8" max="8" width="54.5703125" customWidth="1"/>
  </cols>
  <sheetData>
    <row r="2" spans="1:8" s="47" customFormat="1" ht="42" customHeight="1">
      <c r="A2" s="208" t="s">
        <v>455</v>
      </c>
      <c r="B2" s="208"/>
      <c r="C2" s="208"/>
      <c r="D2" s="208"/>
      <c r="E2" s="208"/>
      <c r="F2" s="208"/>
      <c r="G2" s="208"/>
    </row>
    <row r="3" spans="1:8" s="48" customFormat="1" ht="45.75" customHeight="1">
      <c r="A3" s="77" t="s">
        <v>49</v>
      </c>
      <c r="B3" s="77" t="s">
        <v>50</v>
      </c>
      <c r="C3" s="209" t="s">
        <v>459</v>
      </c>
      <c r="D3" s="209"/>
      <c r="E3" s="209"/>
      <c r="F3" s="209"/>
      <c r="G3" s="209"/>
    </row>
    <row r="4" spans="1:8" s="48" customFormat="1" ht="33" customHeight="1">
      <c r="A4" s="73">
        <v>1</v>
      </c>
      <c r="B4" s="74" t="s">
        <v>456</v>
      </c>
      <c r="C4" s="210" t="s">
        <v>491</v>
      </c>
      <c r="D4" s="211"/>
      <c r="E4" s="211"/>
      <c r="F4" s="211"/>
      <c r="G4" s="211"/>
    </row>
    <row r="5" spans="1:8" s="48" customFormat="1" ht="24" customHeight="1">
      <c r="A5" s="73">
        <v>2</v>
      </c>
      <c r="B5" s="74" t="s">
        <v>457</v>
      </c>
      <c r="C5" s="212" t="s">
        <v>490</v>
      </c>
      <c r="D5" s="213"/>
      <c r="E5" s="213"/>
      <c r="F5" s="213"/>
      <c r="G5" s="213"/>
    </row>
    <row r="6" spans="1:8" s="48" customFormat="1" ht="24" customHeight="1">
      <c r="A6" s="75" t="s">
        <v>543</v>
      </c>
      <c r="B6" s="76" t="s">
        <v>259</v>
      </c>
      <c r="C6" s="216" t="str">
        <f>IF('Tabela Informacyjna'!C9=0,"",'Tabela Informacyjna'!C9)</f>
        <v/>
      </c>
      <c r="D6" s="205"/>
      <c r="E6" s="205"/>
      <c r="F6" s="205"/>
      <c r="G6" s="206"/>
      <c r="H6" s="96"/>
    </row>
    <row r="7" spans="1:8" s="48" customFormat="1" ht="12">
      <c r="A7" s="193">
        <v>4</v>
      </c>
      <c r="B7" s="291" t="s">
        <v>439</v>
      </c>
      <c r="C7" s="217" t="str">
        <f>IFERROR(VLOOKUP(C6,'kody działań'!E:F,2,FALSE),"")</f>
        <v/>
      </c>
      <c r="D7" s="218"/>
      <c r="E7" s="218"/>
      <c r="F7" s="218"/>
      <c r="G7" s="219"/>
      <c r="H7" s="96"/>
    </row>
    <row r="8" spans="1:8" s="48" customFormat="1" ht="12.75" customHeight="1">
      <c r="A8" s="194"/>
      <c r="B8" s="300"/>
      <c r="C8" s="220"/>
      <c r="D8" s="221"/>
      <c r="E8" s="221"/>
      <c r="F8" s="221"/>
      <c r="G8" s="222"/>
      <c r="H8" s="96"/>
    </row>
    <row r="9" spans="1:8" s="48" customFormat="1" ht="24.75" customHeight="1">
      <c r="A9" s="73">
        <v>5</v>
      </c>
      <c r="B9" s="74" t="s">
        <v>500</v>
      </c>
      <c r="C9" s="207" t="s">
        <v>460</v>
      </c>
      <c r="D9" s="207"/>
      <c r="E9" s="207"/>
      <c r="F9" s="207"/>
      <c r="G9" s="207"/>
    </row>
    <row r="10" spans="1:8" s="48" customFormat="1" ht="12" customHeight="1">
      <c r="A10" s="193">
        <v>6</v>
      </c>
      <c r="B10" s="291" t="s">
        <v>458</v>
      </c>
      <c r="C10" s="217" t="str">
        <f>IFERROR(VLOOKUP(C6,'lista gmin'!C:F,4,FALSE),"")</f>
        <v/>
      </c>
      <c r="D10" s="223"/>
      <c r="E10" s="223"/>
      <c r="F10" s="223"/>
      <c r="G10" s="224"/>
      <c r="H10" s="96"/>
    </row>
    <row r="11" spans="1:8" s="48" customFormat="1" ht="12" customHeight="1">
      <c r="A11" s="194"/>
      <c r="B11" s="300"/>
      <c r="C11" s="225"/>
      <c r="D11" s="226"/>
      <c r="E11" s="226"/>
      <c r="F11" s="226"/>
      <c r="G11" s="227"/>
      <c r="H11" s="96"/>
    </row>
    <row r="12" spans="1:8" s="48" customFormat="1" ht="0.75" customHeight="1">
      <c r="A12" s="194"/>
      <c r="B12" s="300"/>
      <c r="C12" s="225"/>
      <c r="D12" s="226"/>
      <c r="E12" s="226"/>
      <c r="F12" s="226"/>
      <c r="G12" s="227"/>
    </row>
    <row r="13" spans="1:8" s="48" customFormat="1" ht="12" hidden="1">
      <c r="A13" s="194"/>
      <c r="B13" s="300"/>
      <c r="C13" s="225"/>
      <c r="D13" s="226"/>
      <c r="E13" s="226"/>
      <c r="F13" s="226"/>
      <c r="G13" s="227"/>
    </row>
    <row r="14" spans="1:8" s="48" customFormat="1" ht="12" hidden="1">
      <c r="A14" s="195"/>
      <c r="B14" s="292"/>
      <c r="C14" s="228"/>
      <c r="D14" s="229"/>
      <c r="E14" s="229"/>
      <c r="F14" s="229"/>
      <c r="G14" s="230"/>
    </row>
    <row r="15" spans="1:8" s="48" customFormat="1" ht="24.75" customHeight="1">
      <c r="A15" s="193">
        <v>7</v>
      </c>
      <c r="B15" s="291" t="s">
        <v>474</v>
      </c>
      <c r="C15" s="231" t="s">
        <v>460</v>
      </c>
      <c r="D15" s="232"/>
      <c r="E15" s="232"/>
      <c r="F15" s="232"/>
      <c r="G15" s="233"/>
    </row>
    <row r="16" spans="1:8" s="48" customFormat="1" ht="12" hidden="1">
      <c r="A16" s="195"/>
      <c r="B16" s="292"/>
      <c r="C16" s="234"/>
      <c r="D16" s="235"/>
      <c r="E16" s="235"/>
      <c r="F16" s="235"/>
      <c r="G16" s="236"/>
    </row>
    <row r="17" spans="1:9" s="48" customFormat="1" ht="18.75" customHeight="1">
      <c r="A17" s="296">
        <v>8</v>
      </c>
      <c r="B17" s="291" t="s">
        <v>475</v>
      </c>
      <c r="C17" s="122" t="s">
        <v>461</v>
      </c>
      <c r="D17" s="245"/>
      <c r="E17" s="246"/>
      <c r="F17" s="246"/>
      <c r="G17" s="247"/>
    </row>
    <row r="18" spans="1:9" s="48" customFormat="1" ht="18.75" customHeight="1">
      <c r="A18" s="297"/>
      <c r="B18" s="292"/>
      <c r="C18" s="122" t="s">
        <v>462</v>
      </c>
      <c r="D18" s="245"/>
      <c r="E18" s="246"/>
      <c r="F18" s="246"/>
      <c r="G18" s="247"/>
      <c r="H18" s="49"/>
    </row>
    <row r="19" spans="1:9" s="48" customFormat="1" ht="26.25" customHeight="1">
      <c r="A19" s="83">
        <v>9</v>
      </c>
      <c r="B19" s="78" t="s">
        <v>422</v>
      </c>
      <c r="C19" s="204" t="s">
        <v>14</v>
      </c>
      <c r="D19" s="205"/>
      <c r="E19" s="205"/>
      <c r="F19" s="205"/>
      <c r="G19" s="206"/>
    </row>
    <row r="20" spans="1:9" s="48" customFormat="1" ht="24" customHeight="1">
      <c r="A20" s="83">
        <v>10</v>
      </c>
      <c r="B20" s="78" t="s">
        <v>423</v>
      </c>
      <c r="C20" s="204" t="s">
        <v>438</v>
      </c>
      <c r="D20" s="205"/>
      <c r="E20" s="205"/>
      <c r="F20" s="205"/>
      <c r="G20" s="206"/>
    </row>
    <row r="21" spans="1:9" s="48" customFormat="1" ht="12" hidden="1" customHeight="1">
      <c r="A21" s="50">
        <v>12</v>
      </c>
      <c r="B21" s="65"/>
      <c r="C21" s="202" t="s">
        <v>463</v>
      </c>
      <c r="D21" s="298" t="s">
        <v>442</v>
      </c>
      <c r="E21" s="298"/>
      <c r="F21" s="298"/>
      <c r="G21" s="299" t="s">
        <v>443</v>
      </c>
      <c r="H21" s="299"/>
    </row>
    <row r="22" spans="1:9" s="48" customFormat="1" ht="12" hidden="1">
      <c r="A22" s="51"/>
      <c r="B22" s="66"/>
      <c r="C22" s="203"/>
      <c r="D22" s="52" t="s">
        <v>465</v>
      </c>
      <c r="E22" s="53" t="s">
        <v>466</v>
      </c>
      <c r="F22" s="52" t="s">
        <v>467</v>
      </c>
      <c r="G22" s="52" t="s">
        <v>465</v>
      </c>
      <c r="H22" s="53" t="s">
        <v>466</v>
      </c>
      <c r="I22" s="48" t="s">
        <v>473</v>
      </c>
    </row>
    <row r="23" spans="1:9" s="48" customFormat="1" ht="179.25" hidden="1" customHeight="1">
      <c r="A23" s="51"/>
      <c r="B23" s="66"/>
      <c r="C23" s="54"/>
      <c r="D23" s="55" t="s">
        <v>468</v>
      </c>
      <c r="E23" s="56" t="s">
        <v>469</v>
      </c>
      <c r="F23" s="55" t="s">
        <v>470</v>
      </c>
      <c r="G23" s="55" t="s">
        <v>471</v>
      </c>
      <c r="H23" s="56" t="s">
        <v>472</v>
      </c>
    </row>
    <row r="24" spans="1:9" s="48" customFormat="1" ht="12" hidden="1">
      <c r="A24" s="51"/>
      <c r="B24" s="66"/>
      <c r="C24" s="46" t="s">
        <v>446</v>
      </c>
      <c r="D24" s="57" t="e">
        <f>(#REF!*'wskaźniki POP_przeliczenie efek'!D6)/100</f>
        <v>#REF!</v>
      </c>
      <c r="E24" s="58" t="e">
        <f>(#REF!*'wskaźniki POP_przeliczenie efek'!E6)/100</f>
        <v>#REF!</v>
      </c>
      <c r="F24" s="59" t="e">
        <f>(#REF!*'wskaźniki POP_przeliczenie efek'!F6)/100</f>
        <v>#REF!</v>
      </c>
      <c r="G24" s="57" t="e">
        <f>(#REF!*'wskaźniki POP_przeliczenie efek'!D6)/100</f>
        <v>#REF!</v>
      </c>
      <c r="H24" s="58" t="e">
        <f>(#REF!*'wskaźniki POP_przeliczenie efek'!E6)/100</f>
        <v>#REF!</v>
      </c>
    </row>
    <row r="25" spans="1:9" s="48" customFormat="1" ht="12" hidden="1" customHeight="1">
      <c r="A25" s="51"/>
      <c r="B25" s="66"/>
      <c r="C25" s="46" t="s">
        <v>447</v>
      </c>
      <c r="D25" s="57" t="e">
        <f>(#REF!*'wskaźniki POP_przeliczenie efek'!D15)/100</f>
        <v>#REF!</v>
      </c>
      <c r="E25" s="58" t="e">
        <f>(#REF!*'wskaźniki POP_przeliczenie efek'!E15)/100</f>
        <v>#REF!</v>
      </c>
      <c r="F25" s="59" t="e">
        <f>(#REF!*'wskaźniki POP_przeliczenie efek'!F15)/100</f>
        <v>#REF!</v>
      </c>
      <c r="G25" s="57" t="e">
        <f>(#REF!*'wskaźniki POP_przeliczenie efek'!D7)/100</f>
        <v>#REF!</v>
      </c>
      <c r="H25" s="58" t="e">
        <f>(#REF!*'wskaźniki POP_przeliczenie efek'!E7)/100</f>
        <v>#REF!</v>
      </c>
    </row>
    <row r="26" spans="1:9" s="48" customFormat="1" ht="12" hidden="1">
      <c r="A26" s="51"/>
      <c r="B26" s="66"/>
      <c r="C26" s="46" t="s">
        <v>448</v>
      </c>
      <c r="D26" s="57" t="e">
        <f>(#REF!*'wskaźniki POP_przeliczenie efek'!D8)/100</f>
        <v>#REF!</v>
      </c>
      <c r="E26" s="58" t="e">
        <f>(#REF!*'wskaźniki POP_przeliczenie efek'!E8)/100</f>
        <v>#REF!</v>
      </c>
      <c r="F26" s="59" t="e">
        <f>(#REF!*'wskaźniki POP_przeliczenie efek'!F8)/100</f>
        <v>#REF!</v>
      </c>
      <c r="G26" s="57" t="e">
        <f>(#REF!*'wskaźniki POP_przeliczenie efek'!D8)/100</f>
        <v>#REF!</v>
      </c>
      <c r="H26" s="58" t="e">
        <f>(#REF!*'wskaźniki POP_przeliczenie efek'!E8)/100</f>
        <v>#REF!</v>
      </c>
    </row>
    <row r="27" spans="1:9" s="48" customFormat="1" ht="12" hidden="1">
      <c r="A27" s="51"/>
      <c r="B27" s="66"/>
      <c r="C27" s="46" t="s">
        <v>449</v>
      </c>
      <c r="D27" s="57" t="e">
        <f>(#REF!*'wskaźniki POP_przeliczenie efek'!D17)/100</f>
        <v>#REF!</v>
      </c>
      <c r="E27" s="58" t="e">
        <f>(#REF!*'wskaźniki POP_przeliczenie efek'!E17)/100</f>
        <v>#REF!</v>
      </c>
      <c r="F27" s="59" t="e">
        <f>(#REF!*'wskaźniki POP_przeliczenie efek'!F17)/100</f>
        <v>#REF!</v>
      </c>
      <c r="G27" s="57" t="e">
        <f>(#REF!*'wskaźniki POP_przeliczenie efek'!D9)/100</f>
        <v>#REF!</v>
      </c>
      <c r="H27" s="58" t="e">
        <f>(#REF!*'wskaźniki POP_przeliczenie efek'!E9)/100</f>
        <v>#REF!</v>
      </c>
    </row>
    <row r="28" spans="1:9" s="48" customFormat="1" ht="12" hidden="1">
      <c r="A28" s="51"/>
      <c r="B28" s="66"/>
      <c r="C28" s="46" t="s">
        <v>450</v>
      </c>
      <c r="D28" s="57" t="e">
        <f>(#REF!*'wskaźniki POP_przeliczenie efek'!D18)/100</f>
        <v>#REF!</v>
      </c>
      <c r="E28" s="58" t="e">
        <f>(#REF!*'wskaźniki POP_przeliczenie efek'!E18)/100</f>
        <v>#REF!</v>
      </c>
      <c r="F28" s="59" t="e">
        <f>(#REF!*'wskaźniki POP_przeliczenie efek'!F18)/100</f>
        <v>#REF!</v>
      </c>
      <c r="G28" s="57" t="e">
        <f>(#REF!*'wskaźniki POP_przeliczenie efek'!D10)/100</f>
        <v>#REF!</v>
      </c>
      <c r="H28" s="58" t="e">
        <f>(#REF!*'wskaźniki POP_przeliczenie efek'!E10)/100</f>
        <v>#REF!</v>
      </c>
    </row>
    <row r="29" spans="1:9" s="48" customFormat="1" ht="12" hidden="1">
      <c r="A29" s="51"/>
      <c r="B29" s="66"/>
      <c r="C29" s="46" t="s">
        <v>451</v>
      </c>
      <c r="D29" s="57" t="e">
        <f>(#REF!*'wskaźniki POP_przeliczenie efek'!D19)/100</f>
        <v>#REF!</v>
      </c>
      <c r="E29" s="58" t="e">
        <f>(#REF!*'wskaźniki POP_przeliczenie efek'!E19)/100</f>
        <v>#REF!</v>
      </c>
      <c r="F29" s="59" t="e">
        <f>(#REF!*'wskaźniki POP_przeliczenie efek'!F19)/100</f>
        <v>#REF!</v>
      </c>
      <c r="G29" s="57" t="e">
        <f>(#REF!*'wskaźniki POP_przeliczenie efek'!D11)/100</f>
        <v>#REF!</v>
      </c>
      <c r="H29" s="58" t="e">
        <f>(#REF!*'wskaźniki POP_przeliczenie efek'!E11)/100</f>
        <v>#REF!</v>
      </c>
    </row>
    <row r="30" spans="1:9" s="48" customFormat="1" ht="12" hidden="1">
      <c r="A30" s="51"/>
      <c r="B30" s="66"/>
      <c r="C30" s="46" t="s">
        <v>452</v>
      </c>
      <c r="D30" s="57" t="e">
        <f>(#REF!*'wskaźniki POP_przeliczenie efek'!D20)/100</f>
        <v>#REF!</v>
      </c>
      <c r="E30" s="58" t="e">
        <f>(#REF!*'wskaźniki POP_przeliczenie efek'!E20)/100</f>
        <v>#REF!</v>
      </c>
      <c r="F30" s="59" t="e">
        <f>(#REF!*'wskaźniki POP_przeliczenie efek'!F20)/100</f>
        <v>#REF!</v>
      </c>
      <c r="G30" s="57" t="e">
        <f>(#REF!*'wskaźniki POP_przeliczenie efek'!D12)/100</f>
        <v>#REF!</v>
      </c>
      <c r="H30" s="58" t="e">
        <f>(#REF!*'wskaźniki POP_przeliczenie efek'!E12)/100</f>
        <v>#REF!</v>
      </c>
    </row>
    <row r="31" spans="1:9" s="48" customFormat="1" ht="12" hidden="1">
      <c r="A31" s="51"/>
      <c r="B31" s="66"/>
      <c r="C31" s="46" t="s">
        <v>36</v>
      </c>
      <c r="D31" s="57" t="e">
        <f>(#REF!*'wskaźniki POP_przeliczenie efek'!D13)/100</f>
        <v>#REF!</v>
      </c>
      <c r="E31" s="58" t="e">
        <f>(#REF!*'wskaźniki POP_przeliczenie efek'!E13)/100</f>
        <v>#REF!</v>
      </c>
      <c r="F31" s="59" t="e">
        <f>(#REF!*'wskaźniki POP_przeliczenie efek'!F13)/100</f>
        <v>#REF!</v>
      </c>
      <c r="G31" s="57" t="e">
        <f>(#REF!*'wskaźniki POP_przeliczenie efek'!D13)/100</f>
        <v>#REF!</v>
      </c>
      <c r="H31" s="58" t="e">
        <f>(#REF!*'wskaźniki POP_przeliczenie efek'!E13)/100</f>
        <v>#REF!</v>
      </c>
    </row>
    <row r="32" spans="1:9" s="48" customFormat="1" ht="12" hidden="1">
      <c r="A32" s="51"/>
      <c r="B32" s="66"/>
      <c r="C32" s="46" t="s">
        <v>464</v>
      </c>
      <c r="D32" s="57" t="e">
        <f>(#REF!*'wskaźniki POP_przeliczenie efek'!D16)/100</f>
        <v>#REF!</v>
      </c>
      <c r="E32" s="58" t="e">
        <f>(#REF!*'wskaźniki POP_przeliczenie efek'!E16)/100</f>
        <v>#REF!</v>
      </c>
      <c r="F32" s="59" t="e">
        <f>(#REF!*'wskaźniki POP_przeliczenie efek'!F16)/100</f>
        <v>#REF!</v>
      </c>
      <c r="G32" s="57" t="e">
        <f>(#REF!*'wskaźniki POP_przeliczenie efek'!D14)/100</f>
        <v>#REF!</v>
      </c>
      <c r="H32" s="58" t="e">
        <f>(#REF!*'wskaźniki POP_przeliczenie efek'!E14)/100</f>
        <v>#REF!</v>
      </c>
    </row>
    <row r="33" spans="1:8" s="48" customFormat="1" ht="12" hidden="1">
      <c r="A33" s="51"/>
      <c r="B33" s="66"/>
      <c r="C33" s="46" t="s">
        <v>435</v>
      </c>
      <c r="D33" s="60"/>
      <c r="E33" s="56"/>
      <c r="F33" s="60"/>
      <c r="G33" s="60"/>
      <c r="H33" s="56"/>
    </row>
    <row r="34" spans="1:8" s="48" customFormat="1" ht="12" hidden="1">
      <c r="A34" s="51"/>
      <c r="B34" s="66"/>
      <c r="C34" s="61" t="s">
        <v>454</v>
      </c>
      <c r="D34" s="62" t="e">
        <f>SUM(D24:D33)</f>
        <v>#REF!</v>
      </c>
      <c r="E34" s="62" t="e">
        <f t="shared" ref="E34:H34" si="0">SUM(E24:E33)</f>
        <v>#REF!</v>
      </c>
      <c r="F34" s="63" t="e">
        <f t="shared" si="0"/>
        <v>#REF!</v>
      </c>
      <c r="G34" s="62" t="e">
        <f t="shared" si="0"/>
        <v>#REF!</v>
      </c>
      <c r="H34" s="62" t="e">
        <f t="shared" si="0"/>
        <v>#REF!</v>
      </c>
    </row>
    <row r="35" spans="1:8" s="48" customFormat="1" ht="38.25" customHeight="1">
      <c r="A35" s="293" t="s">
        <v>547</v>
      </c>
      <c r="B35" s="294" t="s">
        <v>576</v>
      </c>
      <c r="C35" s="99" t="s">
        <v>492</v>
      </c>
      <c r="D35" s="212" t="s">
        <v>499</v>
      </c>
      <c r="E35" s="212"/>
      <c r="F35" s="212"/>
      <c r="G35" s="212"/>
      <c r="H35" s="64"/>
    </row>
    <row r="36" spans="1:8" s="48" customFormat="1" ht="32.25" customHeight="1">
      <c r="A36" s="293"/>
      <c r="B36" s="295"/>
      <c r="C36" s="123" t="s">
        <v>493</v>
      </c>
      <c r="D36" s="290" t="s">
        <v>476</v>
      </c>
      <c r="E36" s="290"/>
      <c r="F36" s="290"/>
      <c r="G36" s="290"/>
      <c r="H36" s="64"/>
    </row>
    <row r="37" spans="1:8" s="48" customFormat="1" ht="22.5" customHeight="1">
      <c r="A37" s="293"/>
      <c r="B37" s="295"/>
      <c r="C37" s="123" t="s">
        <v>494</v>
      </c>
      <c r="D37" s="290" t="s">
        <v>548</v>
      </c>
      <c r="E37" s="290"/>
      <c r="F37" s="290"/>
      <c r="G37" s="290"/>
      <c r="H37" s="64"/>
    </row>
    <row r="38" spans="1:8" s="48" customFormat="1" ht="21" customHeight="1">
      <c r="A38" s="293"/>
      <c r="B38" s="295"/>
      <c r="C38" s="123" t="s">
        <v>495</v>
      </c>
      <c r="D38" s="290" t="s">
        <v>548</v>
      </c>
      <c r="E38" s="290"/>
      <c r="F38" s="290"/>
      <c r="G38" s="290"/>
      <c r="H38" s="64"/>
    </row>
    <row r="39" spans="1:8" s="48" customFormat="1" ht="20.25" customHeight="1">
      <c r="A39" s="293"/>
      <c r="B39" s="295"/>
      <c r="C39" s="123" t="s">
        <v>496</v>
      </c>
      <c r="D39" s="290" t="s">
        <v>548</v>
      </c>
      <c r="E39" s="290"/>
      <c r="F39" s="290"/>
      <c r="G39" s="290"/>
      <c r="H39" s="64"/>
    </row>
    <row r="40" spans="1:8" s="48" customFormat="1" ht="20.25" customHeight="1">
      <c r="A40" s="293"/>
      <c r="B40" s="295"/>
      <c r="C40" s="123" t="s">
        <v>498</v>
      </c>
      <c r="D40" s="290" t="s">
        <v>548</v>
      </c>
      <c r="E40" s="290"/>
      <c r="F40" s="290"/>
      <c r="G40" s="290"/>
      <c r="H40" s="64"/>
    </row>
    <row r="41" spans="1:8" s="48" customFormat="1" ht="33.75" customHeight="1">
      <c r="A41" s="293"/>
      <c r="B41" s="295"/>
      <c r="C41" s="123" t="s">
        <v>497</v>
      </c>
      <c r="D41" s="290" t="s">
        <v>548</v>
      </c>
      <c r="E41" s="290"/>
      <c r="F41" s="290"/>
      <c r="G41" s="290"/>
      <c r="H41" s="64"/>
    </row>
    <row r="42" spans="1:8" s="48" customFormat="1" ht="40.5" customHeight="1">
      <c r="A42" s="73" t="s">
        <v>544</v>
      </c>
      <c r="B42" s="67" t="s">
        <v>584</v>
      </c>
      <c r="C42" s="279">
        <f>SUM(D43:D48)</f>
        <v>0</v>
      </c>
      <c r="D42" s="279"/>
      <c r="E42" s="279"/>
      <c r="F42" s="279"/>
      <c r="G42" s="279"/>
    </row>
    <row r="43" spans="1:8" s="48" customFormat="1" ht="14.25" customHeight="1">
      <c r="A43" s="193" t="s">
        <v>545</v>
      </c>
      <c r="B43" s="280" t="s">
        <v>488</v>
      </c>
      <c r="C43" s="124" t="s">
        <v>486</v>
      </c>
      <c r="D43" s="111" t="s">
        <v>476</v>
      </c>
      <c r="E43" s="281"/>
      <c r="F43" s="282"/>
      <c r="G43" s="283"/>
      <c r="H43"/>
    </row>
    <row r="44" spans="1:8" s="48" customFormat="1" ht="14.25" customHeight="1">
      <c r="A44" s="277"/>
      <c r="B44" s="280"/>
      <c r="C44" s="124" t="s">
        <v>43</v>
      </c>
      <c r="D44" s="111" t="s">
        <v>476</v>
      </c>
      <c r="E44" s="284"/>
      <c r="F44" s="285"/>
      <c r="G44" s="286"/>
      <c r="H44"/>
    </row>
    <row r="45" spans="1:8" s="48" customFormat="1" ht="14.25" customHeight="1">
      <c r="A45" s="277"/>
      <c r="B45" s="280"/>
      <c r="C45" s="124" t="s">
        <v>42</v>
      </c>
      <c r="D45" s="111" t="s">
        <v>476</v>
      </c>
      <c r="E45" s="284"/>
      <c r="F45" s="285"/>
      <c r="G45" s="286"/>
      <c r="H45"/>
    </row>
    <row r="46" spans="1:8" s="48" customFormat="1" ht="14.25" customHeight="1">
      <c r="A46" s="277"/>
      <c r="B46" s="280"/>
      <c r="C46" s="124" t="s">
        <v>483</v>
      </c>
      <c r="D46" s="111" t="s">
        <v>476</v>
      </c>
      <c r="E46" s="284"/>
      <c r="F46" s="285"/>
      <c r="G46" s="286"/>
      <c r="H46"/>
    </row>
    <row r="47" spans="1:8" s="48" customFormat="1" ht="14.25" customHeight="1">
      <c r="A47" s="277"/>
      <c r="B47" s="280"/>
      <c r="C47" s="124" t="s">
        <v>484</v>
      </c>
      <c r="D47" s="111" t="s">
        <v>476</v>
      </c>
      <c r="E47" s="284"/>
      <c r="F47" s="285"/>
      <c r="G47" s="286"/>
      <c r="H47"/>
    </row>
    <row r="48" spans="1:8" s="48" customFormat="1" ht="14.25" customHeight="1">
      <c r="A48" s="278"/>
      <c r="B48" s="280"/>
      <c r="C48" s="124" t="s">
        <v>485</v>
      </c>
      <c r="D48" s="111" t="s">
        <v>476</v>
      </c>
      <c r="E48" s="287"/>
      <c r="F48" s="288"/>
      <c r="G48" s="289"/>
      <c r="H48"/>
    </row>
    <row r="49" spans="1:7" s="48" customFormat="1" ht="27.75" customHeight="1">
      <c r="A49" s="73" t="s">
        <v>546</v>
      </c>
      <c r="B49" s="74" t="s">
        <v>487</v>
      </c>
      <c r="C49" s="248" t="s">
        <v>460</v>
      </c>
      <c r="D49" s="249"/>
      <c r="E49" s="249"/>
      <c r="F49" s="249"/>
      <c r="G49" s="250"/>
    </row>
    <row r="50" spans="1:7" ht="15" customHeight="1" thickBot="1"/>
    <row r="51" spans="1:7" ht="14.25" customHeight="1" thickBot="1">
      <c r="B51" s="137" t="s">
        <v>593</v>
      </c>
      <c r="C51" s="135" t="s">
        <v>592</v>
      </c>
    </row>
    <row r="52" spans="1:7" ht="15.75" thickBot="1">
      <c r="B52" s="138" t="s">
        <v>476</v>
      </c>
      <c r="C52" s="134" t="s">
        <v>594</v>
      </c>
    </row>
    <row r="53" spans="1:7" ht="15.75" thickBot="1">
      <c r="B53" s="138" t="s">
        <v>460</v>
      </c>
      <c r="C53" s="134" t="s">
        <v>595</v>
      </c>
    </row>
  </sheetData>
  <mergeCells count="38"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A10:A14"/>
    <mergeCell ref="B10:B14"/>
    <mergeCell ref="C10:G14"/>
    <mergeCell ref="A15:A16"/>
    <mergeCell ref="B15:B16"/>
    <mergeCell ref="C15:G16"/>
    <mergeCell ref="A35:A41"/>
    <mergeCell ref="B35:B41"/>
    <mergeCell ref="C20:G20"/>
    <mergeCell ref="A17:A18"/>
    <mergeCell ref="B17:B18"/>
    <mergeCell ref="D17:G17"/>
    <mergeCell ref="D18:G18"/>
    <mergeCell ref="C19:G19"/>
    <mergeCell ref="D40:G40"/>
    <mergeCell ref="D41:G41"/>
    <mergeCell ref="C21:C22"/>
    <mergeCell ref="D21:F21"/>
    <mergeCell ref="G21:H21"/>
    <mergeCell ref="D35:G35"/>
    <mergeCell ref="D36:G36"/>
    <mergeCell ref="D37:G37"/>
    <mergeCell ref="D38:G38"/>
    <mergeCell ref="D39:G39"/>
    <mergeCell ref="A43:A48"/>
    <mergeCell ref="C42:G42"/>
    <mergeCell ref="B43:B48"/>
    <mergeCell ref="E43:G48"/>
    <mergeCell ref="C49:G49"/>
  </mergeCells>
  <dataValidations count="1">
    <dataValidation type="list" allowBlank="1" showInputMessage="1" showErrorMessage="1" sqref="C6:G6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zoomScale="70" zoomScaleNormal="70" workbookViewId="0">
      <selection activeCell="E52" sqref="E52"/>
    </sheetView>
  </sheetViews>
  <sheetFormatPr defaultColWidth="10" defaultRowHeight="15"/>
  <cols>
    <col min="1" max="1" width="6.5703125" customWidth="1"/>
    <col min="2" max="2" width="36.7109375" customWidth="1"/>
    <col min="3" max="3" width="31" customWidth="1"/>
    <col min="4" max="4" width="26.140625" customWidth="1"/>
    <col min="5" max="5" width="31.140625" customWidth="1"/>
    <col min="6" max="6" width="16.42578125" customWidth="1"/>
    <col min="7" max="7" width="13.28515625" customWidth="1"/>
    <col min="8" max="8" width="54.5703125" customWidth="1"/>
  </cols>
  <sheetData>
    <row r="2" spans="1:8" s="47" customFormat="1" ht="22.5" customHeight="1">
      <c r="A2" s="208" t="s">
        <v>455</v>
      </c>
      <c r="B2" s="208"/>
      <c r="C2" s="208"/>
      <c r="D2" s="208"/>
      <c r="E2" s="208"/>
      <c r="F2" s="208"/>
      <c r="G2" s="208"/>
    </row>
    <row r="3" spans="1:8" s="48" customFormat="1" ht="28.5" customHeight="1">
      <c r="A3" s="88" t="s">
        <v>49</v>
      </c>
      <c r="B3" s="88" t="s">
        <v>50</v>
      </c>
      <c r="C3" s="209" t="s">
        <v>459</v>
      </c>
      <c r="D3" s="209"/>
      <c r="E3" s="209"/>
      <c r="F3" s="209"/>
      <c r="G3" s="209"/>
    </row>
    <row r="4" spans="1:8" s="48" customFormat="1" ht="20.25" customHeight="1">
      <c r="A4" s="89" t="s">
        <v>549</v>
      </c>
      <c r="B4" s="87" t="s">
        <v>456</v>
      </c>
      <c r="C4" s="210" t="s">
        <v>501</v>
      </c>
      <c r="D4" s="211"/>
      <c r="E4" s="211"/>
      <c r="F4" s="211"/>
      <c r="G4" s="211"/>
    </row>
    <row r="5" spans="1:8" s="48" customFormat="1" ht="24" customHeight="1">
      <c r="A5" s="89" t="s">
        <v>550</v>
      </c>
      <c r="B5" s="87" t="s">
        <v>457</v>
      </c>
      <c r="C5" s="212" t="s">
        <v>502</v>
      </c>
      <c r="D5" s="213"/>
      <c r="E5" s="213"/>
      <c r="F5" s="213"/>
      <c r="G5" s="213"/>
    </row>
    <row r="6" spans="1:8" s="48" customFormat="1" ht="24" customHeight="1">
      <c r="A6" s="90" t="s">
        <v>543</v>
      </c>
      <c r="B6" s="112" t="s">
        <v>259</v>
      </c>
      <c r="C6" s="216" t="str">
        <f>IF('Tabela Informacyjna'!C9=0,"",'Tabela Informacyjna'!C9)</f>
        <v/>
      </c>
      <c r="D6" s="205"/>
      <c r="E6" s="205"/>
      <c r="F6" s="205"/>
      <c r="G6" s="206"/>
      <c r="H6" s="96"/>
    </row>
    <row r="7" spans="1:8" s="48" customFormat="1" ht="12">
      <c r="A7" s="304">
        <v>3</v>
      </c>
      <c r="B7" s="301" t="s">
        <v>439</v>
      </c>
      <c r="C7" s="217" t="str">
        <f>IFERROR(VLOOKUP(C6,'kody działań'!E:F,2,FALSE),"")</f>
        <v/>
      </c>
      <c r="D7" s="218"/>
      <c r="E7" s="218"/>
      <c r="F7" s="218"/>
      <c r="G7" s="219"/>
      <c r="H7" s="307"/>
    </row>
    <row r="8" spans="1:8" s="48" customFormat="1" ht="12.75" customHeight="1">
      <c r="A8" s="336"/>
      <c r="B8" s="331"/>
      <c r="C8" s="220"/>
      <c r="D8" s="221"/>
      <c r="E8" s="221"/>
      <c r="F8" s="221"/>
      <c r="G8" s="222"/>
      <c r="H8" s="308"/>
    </row>
    <row r="9" spans="1:8" s="48" customFormat="1" ht="24.75" customHeight="1">
      <c r="A9" s="89">
        <v>4</v>
      </c>
      <c r="B9" s="87" t="s">
        <v>500</v>
      </c>
      <c r="C9" s="207" t="s">
        <v>460</v>
      </c>
      <c r="D9" s="207"/>
      <c r="E9" s="207"/>
      <c r="F9" s="207"/>
      <c r="G9" s="207"/>
      <c r="H9" s="96"/>
    </row>
    <row r="10" spans="1:8" s="48" customFormat="1" ht="12" customHeight="1">
      <c r="A10" s="304">
        <v>5</v>
      </c>
      <c r="B10" s="301" t="s">
        <v>458</v>
      </c>
      <c r="C10" s="217" t="str">
        <f>IFERROR(VLOOKUP(C6,'lista gmin'!C:F,4,FALSE),"")</f>
        <v/>
      </c>
      <c r="D10" s="223"/>
      <c r="E10" s="223"/>
      <c r="F10" s="223"/>
      <c r="G10" s="224"/>
      <c r="H10" s="307"/>
    </row>
    <row r="11" spans="1:8" s="48" customFormat="1" ht="12" customHeight="1">
      <c r="A11" s="336"/>
      <c r="B11" s="331"/>
      <c r="C11" s="225"/>
      <c r="D11" s="226"/>
      <c r="E11" s="226"/>
      <c r="F11" s="226"/>
      <c r="G11" s="227"/>
      <c r="H11" s="308"/>
    </row>
    <row r="12" spans="1:8" s="48" customFormat="1" ht="0.75" customHeight="1">
      <c r="A12" s="336"/>
      <c r="B12" s="331"/>
      <c r="C12" s="225"/>
      <c r="D12" s="226"/>
      <c r="E12" s="226"/>
      <c r="F12" s="226"/>
      <c r="G12" s="227"/>
      <c r="H12" s="96"/>
    </row>
    <row r="13" spans="1:8" s="48" customFormat="1" ht="12" hidden="1">
      <c r="A13" s="336"/>
      <c r="B13" s="331"/>
      <c r="C13" s="225"/>
      <c r="D13" s="226"/>
      <c r="E13" s="226"/>
      <c r="F13" s="226"/>
      <c r="G13" s="227"/>
      <c r="H13" s="96"/>
    </row>
    <row r="14" spans="1:8" s="48" customFormat="1" ht="12" hidden="1">
      <c r="A14" s="316"/>
      <c r="B14" s="317"/>
      <c r="C14" s="228"/>
      <c r="D14" s="229"/>
      <c r="E14" s="229"/>
      <c r="F14" s="229"/>
      <c r="G14" s="230"/>
      <c r="H14" s="96"/>
    </row>
    <row r="15" spans="1:8" s="48" customFormat="1" ht="24.75" customHeight="1">
      <c r="A15" s="304">
        <v>6</v>
      </c>
      <c r="B15" s="301" t="s">
        <v>474</v>
      </c>
      <c r="C15" s="231" t="s">
        <v>460</v>
      </c>
      <c r="D15" s="232"/>
      <c r="E15" s="232"/>
      <c r="F15" s="232"/>
      <c r="G15" s="233"/>
      <c r="H15" s="96"/>
    </row>
    <row r="16" spans="1:8" s="48" customFormat="1" ht="12" hidden="1">
      <c r="A16" s="316"/>
      <c r="B16" s="317"/>
      <c r="C16" s="234"/>
      <c r="D16" s="235"/>
      <c r="E16" s="235"/>
      <c r="F16" s="235"/>
      <c r="G16" s="236"/>
    </row>
    <row r="17" spans="1:9" s="48" customFormat="1" ht="31.5" customHeight="1">
      <c r="A17" s="304">
        <v>7</v>
      </c>
      <c r="B17" s="301" t="s">
        <v>475</v>
      </c>
      <c r="C17" s="122" t="s">
        <v>461</v>
      </c>
      <c r="D17" s="245"/>
      <c r="E17" s="246"/>
      <c r="F17" s="246"/>
      <c r="G17" s="247"/>
    </row>
    <row r="18" spans="1:9" s="48" customFormat="1" ht="39" customHeight="1">
      <c r="A18" s="316"/>
      <c r="B18" s="317"/>
      <c r="C18" s="122" t="s">
        <v>462</v>
      </c>
      <c r="D18" s="245"/>
      <c r="E18" s="246"/>
      <c r="F18" s="246"/>
      <c r="G18" s="247"/>
      <c r="H18" s="49"/>
    </row>
    <row r="19" spans="1:9" s="48" customFormat="1" ht="26.25" customHeight="1">
      <c r="A19" s="91">
        <v>8</v>
      </c>
      <c r="B19" s="113" t="s">
        <v>422</v>
      </c>
      <c r="C19" s="313" t="s">
        <v>14</v>
      </c>
      <c r="D19" s="314"/>
      <c r="E19" s="314"/>
      <c r="F19" s="314"/>
      <c r="G19" s="315"/>
    </row>
    <row r="20" spans="1:9" s="48" customFormat="1" ht="24" customHeight="1">
      <c r="A20" s="91">
        <v>9</v>
      </c>
      <c r="B20" s="113" t="s">
        <v>423</v>
      </c>
      <c r="C20" s="313" t="s">
        <v>438</v>
      </c>
      <c r="D20" s="314"/>
      <c r="E20" s="314"/>
      <c r="F20" s="314"/>
      <c r="G20" s="315"/>
    </row>
    <row r="21" spans="1:9" s="48" customFormat="1" ht="12" hidden="1" customHeight="1">
      <c r="A21" s="92">
        <v>12</v>
      </c>
      <c r="B21" s="65"/>
      <c r="C21" s="202" t="s">
        <v>463</v>
      </c>
      <c r="D21" s="298" t="s">
        <v>442</v>
      </c>
      <c r="E21" s="298"/>
      <c r="F21" s="298"/>
      <c r="G21" s="299" t="s">
        <v>443</v>
      </c>
      <c r="H21" s="299"/>
    </row>
    <row r="22" spans="1:9" s="48" customFormat="1" ht="12" hidden="1">
      <c r="A22" s="93"/>
      <c r="B22" s="66"/>
      <c r="C22" s="203"/>
      <c r="D22" s="52" t="s">
        <v>465</v>
      </c>
      <c r="E22" s="53" t="s">
        <v>466</v>
      </c>
      <c r="F22" s="52" t="s">
        <v>467</v>
      </c>
      <c r="G22" s="52" t="s">
        <v>465</v>
      </c>
      <c r="H22" s="53" t="s">
        <v>466</v>
      </c>
      <c r="I22" s="48" t="s">
        <v>473</v>
      </c>
    </row>
    <row r="23" spans="1:9" s="48" customFormat="1" ht="179.25" hidden="1" customHeight="1">
      <c r="A23" s="93"/>
      <c r="B23" s="66"/>
      <c r="C23" s="54"/>
      <c r="D23" s="55" t="s">
        <v>468</v>
      </c>
      <c r="E23" s="56" t="s">
        <v>469</v>
      </c>
      <c r="F23" s="55" t="s">
        <v>470</v>
      </c>
      <c r="G23" s="55" t="s">
        <v>471</v>
      </c>
      <c r="H23" s="56" t="s">
        <v>472</v>
      </c>
    </row>
    <row r="24" spans="1:9" s="48" customFormat="1" ht="12" hidden="1">
      <c r="A24" s="93"/>
      <c r="B24" s="66"/>
      <c r="C24" s="46" t="s">
        <v>446</v>
      </c>
      <c r="D24" s="57" t="e">
        <f>(#REF!*'wskaźniki POP_przeliczenie efek'!D6)/100</f>
        <v>#REF!</v>
      </c>
      <c r="E24" s="58" t="e">
        <f>(#REF!*'wskaźniki POP_przeliczenie efek'!E6)/100</f>
        <v>#REF!</v>
      </c>
      <c r="F24" s="59" t="e">
        <f>(#REF!*'wskaźniki POP_przeliczenie efek'!F6)/100</f>
        <v>#REF!</v>
      </c>
      <c r="G24" s="57" t="e">
        <f>(#REF!*'wskaźniki POP_przeliczenie efek'!D6)/100</f>
        <v>#REF!</v>
      </c>
      <c r="H24" s="58" t="e">
        <f>(#REF!*'wskaźniki POP_przeliczenie efek'!E6)/100</f>
        <v>#REF!</v>
      </c>
    </row>
    <row r="25" spans="1:9" s="48" customFormat="1" ht="12" hidden="1" customHeight="1">
      <c r="A25" s="93"/>
      <c r="B25" s="66"/>
      <c r="C25" s="46" t="s">
        <v>447</v>
      </c>
      <c r="D25" s="57" t="e">
        <f>(#REF!*'wskaźniki POP_przeliczenie efek'!D15)/100</f>
        <v>#REF!</v>
      </c>
      <c r="E25" s="58" t="e">
        <f>(#REF!*'wskaźniki POP_przeliczenie efek'!E15)/100</f>
        <v>#REF!</v>
      </c>
      <c r="F25" s="59" t="e">
        <f>(#REF!*'wskaźniki POP_przeliczenie efek'!F15)/100</f>
        <v>#REF!</v>
      </c>
      <c r="G25" s="57" t="e">
        <f>(#REF!*'wskaźniki POP_przeliczenie efek'!D7)/100</f>
        <v>#REF!</v>
      </c>
      <c r="H25" s="58" t="e">
        <f>(#REF!*'wskaźniki POP_przeliczenie efek'!E7)/100</f>
        <v>#REF!</v>
      </c>
    </row>
    <row r="26" spans="1:9" s="48" customFormat="1" ht="12" hidden="1">
      <c r="A26" s="93"/>
      <c r="B26" s="66"/>
      <c r="C26" s="46" t="s">
        <v>448</v>
      </c>
      <c r="D26" s="57" t="e">
        <f>(#REF!*'wskaźniki POP_przeliczenie efek'!D8)/100</f>
        <v>#REF!</v>
      </c>
      <c r="E26" s="58" t="e">
        <f>(#REF!*'wskaźniki POP_przeliczenie efek'!E8)/100</f>
        <v>#REF!</v>
      </c>
      <c r="F26" s="59" t="e">
        <f>(#REF!*'wskaźniki POP_przeliczenie efek'!F8)/100</f>
        <v>#REF!</v>
      </c>
      <c r="G26" s="57" t="e">
        <f>(#REF!*'wskaźniki POP_przeliczenie efek'!D8)/100</f>
        <v>#REF!</v>
      </c>
      <c r="H26" s="58" t="e">
        <f>(#REF!*'wskaźniki POP_przeliczenie efek'!E8)/100</f>
        <v>#REF!</v>
      </c>
    </row>
    <row r="27" spans="1:9" s="48" customFormat="1" ht="12" hidden="1">
      <c r="A27" s="93"/>
      <c r="B27" s="66"/>
      <c r="C27" s="46" t="s">
        <v>449</v>
      </c>
      <c r="D27" s="57" t="e">
        <f>(#REF!*'wskaźniki POP_przeliczenie efek'!D17)/100</f>
        <v>#REF!</v>
      </c>
      <c r="E27" s="58" t="e">
        <f>(#REF!*'wskaźniki POP_przeliczenie efek'!E17)/100</f>
        <v>#REF!</v>
      </c>
      <c r="F27" s="59" t="e">
        <f>(#REF!*'wskaźniki POP_przeliczenie efek'!F17)/100</f>
        <v>#REF!</v>
      </c>
      <c r="G27" s="57" t="e">
        <f>(#REF!*'wskaźniki POP_przeliczenie efek'!D9)/100</f>
        <v>#REF!</v>
      </c>
      <c r="H27" s="58" t="e">
        <f>(#REF!*'wskaźniki POP_przeliczenie efek'!E9)/100</f>
        <v>#REF!</v>
      </c>
    </row>
    <row r="28" spans="1:9" s="48" customFormat="1" ht="12" hidden="1">
      <c r="A28" s="93"/>
      <c r="B28" s="66"/>
      <c r="C28" s="46" t="s">
        <v>450</v>
      </c>
      <c r="D28" s="57" t="e">
        <f>(#REF!*'wskaźniki POP_przeliczenie efek'!D18)/100</f>
        <v>#REF!</v>
      </c>
      <c r="E28" s="58" t="e">
        <f>(#REF!*'wskaźniki POP_przeliczenie efek'!E18)/100</f>
        <v>#REF!</v>
      </c>
      <c r="F28" s="59" t="e">
        <f>(#REF!*'wskaźniki POP_przeliczenie efek'!F18)/100</f>
        <v>#REF!</v>
      </c>
      <c r="G28" s="57" t="e">
        <f>(#REF!*'wskaźniki POP_przeliczenie efek'!D10)/100</f>
        <v>#REF!</v>
      </c>
      <c r="H28" s="58" t="e">
        <f>(#REF!*'wskaźniki POP_przeliczenie efek'!E10)/100</f>
        <v>#REF!</v>
      </c>
    </row>
    <row r="29" spans="1:9" s="48" customFormat="1" ht="12" hidden="1">
      <c r="A29" s="93"/>
      <c r="B29" s="66"/>
      <c r="C29" s="46" t="s">
        <v>451</v>
      </c>
      <c r="D29" s="57" t="e">
        <f>(#REF!*'wskaźniki POP_przeliczenie efek'!D19)/100</f>
        <v>#REF!</v>
      </c>
      <c r="E29" s="58" t="e">
        <f>(#REF!*'wskaźniki POP_przeliczenie efek'!E19)/100</f>
        <v>#REF!</v>
      </c>
      <c r="F29" s="59" t="e">
        <f>(#REF!*'wskaźniki POP_przeliczenie efek'!F19)/100</f>
        <v>#REF!</v>
      </c>
      <c r="G29" s="57" t="e">
        <f>(#REF!*'wskaźniki POP_przeliczenie efek'!D11)/100</f>
        <v>#REF!</v>
      </c>
      <c r="H29" s="58" t="e">
        <f>(#REF!*'wskaźniki POP_przeliczenie efek'!E11)/100</f>
        <v>#REF!</v>
      </c>
    </row>
    <row r="30" spans="1:9" s="48" customFormat="1" ht="12" hidden="1">
      <c r="A30" s="93"/>
      <c r="B30" s="66"/>
      <c r="C30" s="46" t="s">
        <v>452</v>
      </c>
      <c r="D30" s="57" t="e">
        <f>(#REF!*'wskaźniki POP_przeliczenie efek'!D20)/100</f>
        <v>#REF!</v>
      </c>
      <c r="E30" s="58" t="e">
        <f>(#REF!*'wskaźniki POP_przeliczenie efek'!E20)/100</f>
        <v>#REF!</v>
      </c>
      <c r="F30" s="59" t="e">
        <f>(#REF!*'wskaźniki POP_przeliczenie efek'!F20)/100</f>
        <v>#REF!</v>
      </c>
      <c r="G30" s="57" t="e">
        <f>(#REF!*'wskaźniki POP_przeliczenie efek'!D12)/100</f>
        <v>#REF!</v>
      </c>
      <c r="H30" s="58" t="e">
        <f>(#REF!*'wskaźniki POP_przeliczenie efek'!E12)/100</f>
        <v>#REF!</v>
      </c>
    </row>
    <row r="31" spans="1:9" s="48" customFormat="1" ht="12" hidden="1">
      <c r="A31" s="93"/>
      <c r="B31" s="66"/>
      <c r="C31" s="46" t="s">
        <v>36</v>
      </c>
      <c r="D31" s="57" t="e">
        <f>(#REF!*'wskaźniki POP_przeliczenie efek'!D13)/100</f>
        <v>#REF!</v>
      </c>
      <c r="E31" s="58" t="e">
        <f>(#REF!*'wskaźniki POP_przeliczenie efek'!E13)/100</f>
        <v>#REF!</v>
      </c>
      <c r="F31" s="59" t="e">
        <f>(#REF!*'wskaźniki POP_przeliczenie efek'!F13)/100</f>
        <v>#REF!</v>
      </c>
      <c r="G31" s="57" t="e">
        <f>(#REF!*'wskaźniki POP_przeliczenie efek'!D13)/100</f>
        <v>#REF!</v>
      </c>
      <c r="H31" s="58" t="e">
        <f>(#REF!*'wskaźniki POP_przeliczenie efek'!E13)/100</f>
        <v>#REF!</v>
      </c>
    </row>
    <row r="32" spans="1:9" s="48" customFormat="1" ht="12" hidden="1">
      <c r="A32" s="93"/>
      <c r="B32" s="66"/>
      <c r="C32" s="46" t="s">
        <v>464</v>
      </c>
      <c r="D32" s="57" t="e">
        <f>(#REF!*'wskaźniki POP_przeliczenie efek'!D16)/100</f>
        <v>#REF!</v>
      </c>
      <c r="E32" s="58" t="e">
        <f>(#REF!*'wskaźniki POP_przeliczenie efek'!E16)/100</f>
        <v>#REF!</v>
      </c>
      <c r="F32" s="59" t="e">
        <f>(#REF!*'wskaźniki POP_przeliczenie efek'!F16)/100</f>
        <v>#REF!</v>
      </c>
      <c r="G32" s="57" t="e">
        <f>(#REF!*'wskaźniki POP_przeliczenie efek'!D14)/100</f>
        <v>#REF!</v>
      </c>
      <c r="H32" s="58" t="e">
        <f>(#REF!*'wskaźniki POP_przeliczenie efek'!E14)/100</f>
        <v>#REF!</v>
      </c>
    </row>
    <row r="33" spans="1:8" s="48" customFormat="1" ht="12" hidden="1">
      <c r="A33" s="93"/>
      <c r="B33" s="66"/>
      <c r="C33" s="46" t="s">
        <v>435</v>
      </c>
      <c r="D33" s="60"/>
      <c r="E33" s="56"/>
      <c r="F33" s="60"/>
      <c r="G33" s="60"/>
      <c r="H33" s="56"/>
    </row>
    <row r="34" spans="1:8" s="48" customFormat="1" ht="12" hidden="1">
      <c r="A34" s="93"/>
      <c r="B34" s="66"/>
      <c r="C34" s="61" t="s">
        <v>454</v>
      </c>
      <c r="D34" s="62" t="e">
        <f>SUM(D24:D33)</f>
        <v>#REF!</v>
      </c>
      <c r="E34" s="62" t="e">
        <f t="shared" ref="E34:H34" si="0">SUM(E24:E33)</f>
        <v>#REF!</v>
      </c>
      <c r="F34" s="63" t="e">
        <f t="shared" si="0"/>
        <v>#REF!</v>
      </c>
      <c r="G34" s="62" t="e">
        <f t="shared" si="0"/>
        <v>#REF!</v>
      </c>
      <c r="H34" s="62" t="e">
        <f t="shared" si="0"/>
        <v>#REF!</v>
      </c>
    </row>
    <row r="35" spans="1:8" s="48" customFormat="1" ht="65.25" customHeight="1">
      <c r="A35" s="304" t="s">
        <v>551</v>
      </c>
      <c r="B35" s="301" t="s">
        <v>585</v>
      </c>
      <c r="C35" s="99" t="s">
        <v>492</v>
      </c>
      <c r="D35" s="84" t="s">
        <v>508</v>
      </c>
      <c r="E35" s="84" t="s">
        <v>509</v>
      </c>
      <c r="F35" s="309" t="s">
        <v>510</v>
      </c>
      <c r="G35" s="310"/>
      <c r="H35" s="64"/>
    </row>
    <row r="36" spans="1:8" s="48" customFormat="1" ht="20.25" customHeight="1">
      <c r="A36" s="305"/>
      <c r="B36" s="302"/>
      <c r="C36" s="125" t="s">
        <v>503</v>
      </c>
      <c r="D36" s="114" t="s">
        <v>476</v>
      </c>
      <c r="E36" s="114" t="s">
        <v>476</v>
      </c>
      <c r="F36" s="311" t="s">
        <v>476</v>
      </c>
      <c r="G36" s="312"/>
      <c r="H36" s="64"/>
    </row>
    <row r="37" spans="1:8" s="48" customFormat="1" ht="24" customHeight="1">
      <c r="A37" s="305"/>
      <c r="B37" s="302"/>
      <c r="C37" s="125" t="s">
        <v>504</v>
      </c>
      <c r="D37" s="114" t="s">
        <v>476</v>
      </c>
      <c r="E37" s="114" t="s">
        <v>476</v>
      </c>
      <c r="F37" s="311" t="s">
        <v>476</v>
      </c>
      <c r="G37" s="312"/>
      <c r="H37" s="64"/>
    </row>
    <row r="38" spans="1:8" s="48" customFormat="1" ht="16.5" customHeight="1">
      <c r="A38" s="305"/>
      <c r="B38" s="302"/>
      <c r="C38" s="125" t="s">
        <v>505</v>
      </c>
      <c r="D38" s="114" t="s">
        <v>476</v>
      </c>
      <c r="E38" s="114" t="s">
        <v>476</v>
      </c>
      <c r="F38" s="311" t="s">
        <v>476</v>
      </c>
      <c r="G38" s="312"/>
      <c r="H38" s="64"/>
    </row>
    <row r="39" spans="1:8" s="48" customFormat="1" ht="20.25" customHeight="1">
      <c r="A39" s="305"/>
      <c r="B39" s="302"/>
      <c r="C39" s="125" t="s">
        <v>506</v>
      </c>
      <c r="D39" s="114" t="s">
        <v>476</v>
      </c>
      <c r="E39" s="114" t="s">
        <v>476</v>
      </c>
      <c r="F39" s="311" t="s">
        <v>476</v>
      </c>
      <c r="G39" s="312"/>
      <c r="H39" s="64"/>
    </row>
    <row r="40" spans="1:8" s="48" customFormat="1" ht="24" customHeight="1">
      <c r="A40" s="306"/>
      <c r="B40" s="303"/>
      <c r="C40" s="125" t="s">
        <v>507</v>
      </c>
      <c r="D40" s="114" t="s">
        <v>476</v>
      </c>
      <c r="E40" s="114" t="s">
        <v>476</v>
      </c>
      <c r="F40" s="311" t="s">
        <v>476</v>
      </c>
      <c r="G40" s="312"/>
      <c r="H40" s="64"/>
    </row>
    <row r="41" spans="1:8" s="48" customFormat="1" ht="40.5" customHeight="1">
      <c r="A41" s="85" t="s">
        <v>547</v>
      </c>
      <c r="B41" s="86" t="s">
        <v>584</v>
      </c>
      <c r="C41" s="279">
        <f>SUM(D42:D47)</f>
        <v>0</v>
      </c>
      <c r="D41" s="279"/>
      <c r="E41" s="279"/>
      <c r="F41" s="279"/>
      <c r="G41" s="279"/>
    </row>
    <row r="42" spans="1:8" s="48" customFormat="1" ht="14.25" customHeight="1">
      <c r="A42" s="318" t="s">
        <v>544</v>
      </c>
      <c r="B42" s="321" t="s">
        <v>488</v>
      </c>
      <c r="C42" s="98" t="s">
        <v>486</v>
      </c>
      <c r="D42" s="111" t="s">
        <v>476</v>
      </c>
      <c r="E42" s="322"/>
      <c r="F42" s="323"/>
      <c r="G42" s="324"/>
      <c r="H42"/>
    </row>
    <row r="43" spans="1:8" s="48" customFormat="1" ht="14.25" customHeight="1">
      <c r="A43" s="319"/>
      <c r="B43" s="321"/>
      <c r="C43" s="98" t="s">
        <v>43</v>
      </c>
      <c r="D43" s="111" t="s">
        <v>476</v>
      </c>
      <c r="E43" s="325"/>
      <c r="F43" s="326"/>
      <c r="G43" s="327"/>
      <c r="H43"/>
    </row>
    <row r="44" spans="1:8" s="48" customFormat="1" ht="14.25" customHeight="1">
      <c r="A44" s="319"/>
      <c r="B44" s="321"/>
      <c r="C44" s="98" t="s">
        <v>42</v>
      </c>
      <c r="D44" s="111" t="s">
        <v>476</v>
      </c>
      <c r="E44" s="325"/>
      <c r="F44" s="326"/>
      <c r="G44" s="327"/>
      <c r="H44"/>
    </row>
    <row r="45" spans="1:8" s="48" customFormat="1" ht="14.25" customHeight="1">
      <c r="A45" s="319"/>
      <c r="B45" s="321"/>
      <c r="C45" s="98" t="s">
        <v>483</v>
      </c>
      <c r="D45" s="111" t="s">
        <v>476</v>
      </c>
      <c r="E45" s="325"/>
      <c r="F45" s="326"/>
      <c r="G45" s="327"/>
      <c r="H45"/>
    </row>
    <row r="46" spans="1:8" s="48" customFormat="1" ht="14.25" customHeight="1">
      <c r="A46" s="319"/>
      <c r="B46" s="321"/>
      <c r="C46" s="98" t="s">
        <v>484</v>
      </c>
      <c r="D46" s="111" t="s">
        <v>476</v>
      </c>
      <c r="E46" s="325"/>
      <c r="F46" s="326"/>
      <c r="G46" s="327"/>
      <c r="H46"/>
    </row>
    <row r="47" spans="1:8" s="48" customFormat="1" ht="14.25" customHeight="1">
      <c r="A47" s="320"/>
      <c r="B47" s="321"/>
      <c r="C47" s="98" t="s">
        <v>485</v>
      </c>
      <c r="D47" s="111" t="s">
        <v>476</v>
      </c>
      <c r="E47" s="328"/>
      <c r="F47" s="329"/>
      <c r="G47" s="330"/>
      <c r="H47"/>
    </row>
    <row r="48" spans="1:8" s="48" customFormat="1" ht="27.75" customHeight="1">
      <c r="A48" s="85" t="s">
        <v>545</v>
      </c>
      <c r="B48" s="87" t="s">
        <v>487</v>
      </c>
      <c r="C48" s="248" t="s">
        <v>460</v>
      </c>
      <c r="D48" s="249"/>
      <c r="E48" s="249"/>
      <c r="F48" s="249"/>
      <c r="G48" s="250"/>
    </row>
    <row r="49" spans="2:4" ht="15.75" thickBot="1"/>
    <row r="50" spans="2:4" ht="15" customHeight="1" thickBot="1">
      <c r="B50" s="137" t="s">
        <v>593</v>
      </c>
      <c r="C50" s="332" t="s">
        <v>592</v>
      </c>
      <c r="D50" s="333"/>
    </row>
    <row r="51" spans="2:4" ht="15.75" thickBot="1">
      <c r="B51" s="138" t="s">
        <v>476</v>
      </c>
      <c r="C51" s="334" t="s">
        <v>594</v>
      </c>
      <c r="D51" s="335"/>
    </row>
    <row r="52" spans="2:4" ht="15.75" thickBot="1">
      <c r="B52" s="138" t="s">
        <v>460</v>
      </c>
      <c r="C52" s="334" t="s">
        <v>595</v>
      </c>
      <c r="D52" s="335"/>
    </row>
  </sheetData>
  <mergeCells count="42">
    <mergeCell ref="C50:D50"/>
    <mergeCell ref="C51:D51"/>
    <mergeCell ref="C52:D52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D17:G17"/>
    <mergeCell ref="D18:G18"/>
    <mergeCell ref="C19:G19"/>
    <mergeCell ref="A10:A14"/>
    <mergeCell ref="B10:B14"/>
    <mergeCell ref="C10:G14"/>
    <mergeCell ref="A15:A16"/>
    <mergeCell ref="B15:B16"/>
    <mergeCell ref="C15:G16"/>
    <mergeCell ref="C41:G41"/>
    <mergeCell ref="A42:A47"/>
    <mergeCell ref="B42:B47"/>
    <mergeCell ref="E42:G47"/>
    <mergeCell ref="C48:G48"/>
    <mergeCell ref="B35:B40"/>
    <mergeCell ref="A35:A40"/>
    <mergeCell ref="H7:H8"/>
    <mergeCell ref="H10:H11"/>
    <mergeCell ref="F35:G35"/>
    <mergeCell ref="F36:G36"/>
    <mergeCell ref="F37:G37"/>
    <mergeCell ref="F38:G38"/>
    <mergeCell ref="F39:G39"/>
    <mergeCell ref="F40:G40"/>
    <mergeCell ref="C20:G20"/>
    <mergeCell ref="C21:C22"/>
    <mergeCell ref="D21:F21"/>
    <mergeCell ref="G21:H21"/>
    <mergeCell ref="A17:A18"/>
    <mergeCell ref="B17:B18"/>
  </mergeCells>
  <dataValidations count="1">
    <dataValidation type="list" allowBlank="1" showInputMessage="1" showErrorMessage="1" sqref="C6:G6">
      <formula1>Nazwy_Gmin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zoomScale="110" zoomScaleNormal="110" workbookViewId="0">
      <selection activeCell="A7" sqref="A7"/>
    </sheetView>
  </sheetViews>
  <sheetFormatPr defaultRowHeight="15"/>
  <cols>
    <col min="1" max="1" width="6.42578125" customWidth="1"/>
    <col min="2" max="2" width="19.28515625" customWidth="1"/>
    <col min="3" max="3" width="31.42578125" customWidth="1"/>
    <col min="4" max="4" width="27.42578125" customWidth="1"/>
    <col min="5" max="5" width="12.42578125" customWidth="1"/>
    <col min="6" max="6" width="10.42578125" customWidth="1"/>
    <col min="7" max="7" width="58.140625" customWidth="1"/>
    <col min="8" max="8" width="30.42578125" customWidth="1"/>
    <col min="9" max="9" width="21.5703125" customWidth="1"/>
    <col min="10" max="10" width="28.5703125" customWidth="1"/>
    <col min="11" max="11" width="17.7109375" customWidth="1"/>
    <col min="12" max="12" width="27" customWidth="1"/>
  </cols>
  <sheetData>
    <row r="1" spans="1:12">
      <c r="A1" s="2" t="s">
        <v>333</v>
      </c>
      <c r="C1" s="43" t="str">
        <f>IF('Tabela Informacyjna'!C11=0,"",'Tabela Informacyjna'!C11)</f>
        <v/>
      </c>
    </row>
    <row r="2" spans="1:12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  <c r="F2" s="43"/>
    </row>
    <row r="3" spans="1:12">
      <c r="A3" s="338" t="s">
        <v>335</v>
      </c>
      <c r="B3" s="338"/>
      <c r="C3" s="338"/>
      <c r="D3" s="338"/>
      <c r="E3" s="42">
        <f>IF('Tabela Informacyjna'!C6=0,"",'Tabela Informacyjna'!C6)</f>
        <v>2021</v>
      </c>
      <c r="F3" s="42"/>
    </row>
    <row r="4" spans="1:12">
      <c r="A4" s="2" t="s">
        <v>332</v>
      </c>
      <c r="C4" s="43" t="str">
        <f>'Tabela Informacyjna'!C8:D8</f>
        <v/>
      </c>
    </row>
    <row r="7" spans="1:12">
      <c r="A7" s="1" t="s">
        <v>534</v>
      </c>
    </row>
    <row r="8" spans="1:12" s="156" customFormat="1" ht="33.75" customHeight="1">
      <c r="A8" s="337" t="s">
        <v>417</v>
      </c>
      <c r="B8" s="337" t="s">
        <v>418</v>
      </c>
      <c r="C8" s="343" t="s">
        <v>419</v>
      </c>
      <c r="D8" s="337" t="s">
        <v>420</v>
      </c>
      <c r="E8" s="345" t="s">
        <v>421</v>
      </c>
      <c r="F8" s="283"/>
      <c r="G8" s="339" t="s">
        <v>424</v>
      </c>
      <c r="H8" s="340"/>
      <c r="I8" s="341" t="s">
        <v>425</v>
      </c>
      <c r="J8" s="337" t="s">
        <v>426</v>
      </c>
      <c r="K8" s="337" t="s">
        <v>537</v>
      </c>
      <c r="L8" s="337" t="s">
        <v>57</v>
      </c>
    </row>
    <row r="9" spans="1:12" s="156" customFormat="1" ht="53.25" customHeight="1">
      <c r="A9" s="337"/>
      <c r="B9" s="337"/>
      <c r="C9" s="344"/>
      <c r="D9" s="337"/>
      <c r="E9" s="346"/>
      <c r="F9" s="289"/>
      <c r="G9" s="158" t="s">
        <v>427</v>
      </c>
      <c r="H9" s="158" t="s">
        <v>622</v>
      </c>
      <c r="I9" s="342"/>
      <c r="J9" s="337"/>
      <c r="K9" s="337"/>
      <c r="L9" s="337"/>
    </row>
    <row r="10" spans="1:12" s="157" customFormat="1" ht="80.25" customHeight="1">
      <c r="A10" s="159"/>
      <c r="B10" s="161" t="s">
        <v>599</v>
      </c>
      <c r="C10" s="161" t="s">
        <v>598</v>
      </c>
      <c r="D10" s="161" t="s">
        <v>597</v>
      </c>
      <c r="E10" s="161" t="s">
        <v>535</v>
      </c>
      <c r="F10" s="161" t="s">
        <v>536</v>
      </c>
      <c r="G10" s="170" t="s">
        <v>624</v>
      </c>
      <c r="H10" s="155" t="s">
        <v>623</v>
      </c>
      <c r="I10" s="161" t="s">
        <v>428</v>
      </c>
      <c r="J10" s="161" t="s">
        <v>429</v>
      </c>
      <c r="K10" s="161" t="s">
        <v>430</v>
      </c>
      <c r="L10" s="160"/>
    </row>
    <row r="11" spans="1:12" s="2" customFormat="1" ht="55.5" customHeight="1">
      <c r="A11" s="3">
        <v>1</v>
      </c>
      <c r="B11" s="45"/>
      <c r="C11" s="3" t="str">
        <f>IFERROR(VLOOKUP(B11,'kody działań'!$A$109:$B$126,2,FALSE),"")</f>
        <v/>
      </c>
      <c r="D11" s="3"/>
      <c r="E11" s="3"/>
      <c r="F11" s="3"/>
      <c r="G11" s="45"/>
      <c r="H11" s="3"/>
      <c r="I11" s="3"/>
      <c r="J11" s="3"/>
      <c r="K11" s="3"/>
      <c r="L11" s="3"/>
    </row>
    <row r="12" spans="1:12" s="2" customFormat="1" ht="11.25">
      <c r="A12" s="3">
        <v>2</v>
      </c>
      <c r="B12" s="45"/>
      <c r="C12" s="3" t="str">
        <f>IFERROR(VLOOKUP(B12,'kody działań'!$A$109:$B$126,2,FALSE),"")</f>
        <v/>
      </c>
      <c r="D12" s="3"/>
      <c r="E12" s="3"/>
      <c r="F12" s="3"/>
      <c r="G12" s="45"/>
      <c r="H12" s="3"/>
      <c r="I12" s="3"/>
      <c r="J12" s="3"/>
      <c r="K12" s="3"/>
      <c r="L12" s="3"/>
    </row>
    <row r="13" spans="1:12" s="2" customFormat="1" ht="11.25">
      <c r="A13" s="3">
        <v>3</v>
      </c>
      <c r="B13" s="45"/>
      <c r="C13" s="3" t="str">
        <f>IFERROR(VLOOKUP(B13,'kody działań'!$A$109:$B$126,2,FALSE),"")</f>
        <v/>
      </c>
      <c r="D13" s="3"/>
      <c r="E13" s="3"/>
      <c r="F13" s="3"/>
      <c r="G13" s="45"/>
      <c r="H13" s="3"/>
      <c r="I13" s="3"/>
      <c r="J13" s="3"/>
      <c r="K13" s="3"/>
      <c r="L13" s="3"/>
    </row>
    <row r="14" spans="1:12" s="2" customFormat="1" ht="11.25">
      <c r="A14" s="3">
        <v>4</v>
      </c>
      <c r="B14" s="45"/>
      <c r="C14" s="3" t="str">
        <f>IFERROR(VLOOKUP(B14,'kody działań'!$A$109:$B$126,2,FALSE),"")</f>
        <v/>
      </c>
      <c r="D14" s="3"/>
      <c r="E14" s="3"/>
      <c r="F14" s="3"/>
      <c r="G14" s="45"/>
      <c r="H14" s="3"/>
      <c r="I14" s="3"/>
      <c r="J14" s="3"/>
      <c r="K14" s="3"/>
      <c r="L14" s="3"/>
    </row>
    <row r="15" spans="1:12" s="2" customFormat="1" ht="11.25">
      <c r="A15" s="3">
        <v>5</v>
      </c>
      <c r="B15" s="45"/>
      <c r="C15" s="3" t="str">
        <f>IFERROR(VLOOKUP(B15,'kody działań'!$A$109:$B$126,2,FALSE),"")</f>
        <v/>
      </c>
      <c r="D15" s="3"/>
      <c r="E15" s="3"/>
      <c r="F15" s="3"/>
      <c r="G15" s="45"/>
      <c r="H15" s="3"/>
      <c r="I15" s="3"/>
      <c r="J15" s="3"/>
      <c r="K15" s="3"/>
      <c r="L15" s="3"/>
    </row>
    <row r="16" spans="1:12" s="2" customFormat="1" ht="11.25">
      <c r="A16" s="3">
        <v>6</v>
      </c>
      <c r="B16" s="45"/>
      <c r="C16" s="3" t="str">
        <f>IFERROR(VLOOKUP(B16,'kody działań'!$A$109:$B$126,2,FALSE),"")</f>
        <v/>
      </c>
      <c r="D16" s="3"/>
      <c r="E16" s="3"/>
      <c r="F16" s="3"/>
      <c r="G16" s="45"/>
      <c r="H16" s="3"/>
      <c r="I16" s="3"/>
      <c r="J16" s="3"/>
      <c r="K16" s="3"/>
      <c r="L16" s="3"/>
    </row>
    <row r="17" spans="1:12">
      <c r="A17" s="3">
        <v>7</v>
      </c>
      <c r="B17" s="45"/>
      <c r="C17" s="3" t="str">
        <f>IFERROR(VLOOKUP(B17,'kody działań'!$A$109:$B$126,2,FALSE),"")</f>
        <v/>
      </c>
      <c r="D17" s="3"/>
      <c r="E17" s="3"/>
      <c r="F17" s="3"/>
      <c r="G17" s="45"/>
      <c r="H17" s="3"/>
      <c r="I17" s="3"/>
      <c r="J17" s="3"/>
      <c r="K17" s="3"/>
      <c r="L17" s="3"/>
    </row>
    <row r="18" spans="1:12">
      <c r="A18" s="3">
        <v>8</v>
      </c>
      <c r="B18" s="45"/>
      <c r="C18" s="3" t="str">
        <f>IFERROR(VLOOKUP(B18,'kody działań'!$A$109:$B$126,2,FALSE),"")</f>
        <v/>
      </c>
      <c r="D18" s="3"/>
      <c r="E18" s="3"/>
      <c r="F18" s="3"/>
      <c r="G18" s="45"/>
      <c r="H18" s="3"/>
      <c r="I18" s="3"/>
      <c r="J18" s="3"/>
      <c r="K18" s="3"/>
      <c r="L18" s="3"/>
    </row>
    <row r="19" spans="1:12">
      <c r="A19" s="3">
        <v>9</v>
      </c>
      <c r="B19" s="45"/>
      <c r="C19" s="3" t="str">
        <f>IFERROR(VLOOKUP(B19,'kody działań'!$A$109:$B$126,2,FALSE),"")</f>
        <v/>
      </c>
      <c r="D19" s="3"/>
      <c r="E19" s="3"/>
      <c r="F19" s="3"/>
      <c r="G19" s="45"/>
      <c r="H19" s="3"/>
      <c r="I19" s="3"/>
      <c r="J19" s="3"/>
      <c r="K19" s="3"/>
      <c r="L19" s="3"/>
    </row>
    <row r="20" spans="1:12">
      <c r="A20" s="3">
        <v>10</v>
      </c>
      <c r="B20" s="45"/>
      <c r="C20" s="3" t="str">
        <f>IFERROR(VLOOKUP(B20,'kody działań'!$A$109:$B$126,2,FALSE),"")</f>
        <v/>
      </c>
      <c r="D20" s="3"/>
      <c r="E20" s="3"/>
      <c r="F20" s="3"/>
      <c r="G20" s="45"/>
      <c r="H20" s="3"/>
      <c r="I20" s="3"/>
      <c r="J20" s="3"/>
      <c r="K20" s="3"/>
      <c r="L20" s="3"/>
    </row>
    <row r="21" spans="1:12">
      <c r="A21" s="3">
        <v>11</v>
      </c>
      <c r="B21" s="45"/>
      <c r="C21" s="3" t="str">
        <f>IFERROR(VLOOKUP(B21,'kody działań'!$A$109:$B$126,2,FALSE),"")</f>
        <v/>
      </c>
      <c r="D21" s="3"/>
      <c r="E21" s="3"/>
      <c r="F21" s="3"/>
      <c r="G21" s="45"/>
      <c r="H21" s="3"/>
      <c r="I21" s="3"/>
      <c r="J21" s="3"/>
      <c r="K21" s="3"/>
      <c r="L21" s="3"/>
    </row>
    <row r="22" spans="1:12">
      <c r="A22" s="3">
        <v>12</v>
      </c>
      <c r="B22" s="45"/>
      <c r="C22" s="3" t="str">
        <f>IFERROR(VLOOKUP(B22,'kody działań'!$A$109:$B$126,2,FALSE),"")</f>
        <v/>
      </c>
      <c r="D22" s="3"/>
      <c r="E22" s="3"/>
      <c r="F22" s="3"/>
      <c r="G22" s="45"/>
      <c r="H22" s="3"/>
      <c r="I22" s="3"/>
      <c r="J22" s="3"/>
      <c r="K22" s="3"/>
      <c r="L22" s="3"/>
    </row>
    <row r="23" spans="1:12">
      <c r="A23" s="3">
        <v>13</v>
      </c>
      <c r="B23" s="45"/>
      <c r="C23" s="3" t="str">
        <f>IFERROR(VLOOKUP(B23,'kody działań'!$A$109:$B$126,2,FALSE),"")</f>
        <v/>
      </c>
      <c r="D23" s="3"/>
      <c r="E23" s="3"/>
      <c r="F23" s="3"/>
      <c r="G23" s="45"/>
      <c r="H23" s="3"/>
      <c r="I23" s="3"/>
      <c r="J23" s="3"/>
      <c r="K23" s="3"/>
      <c r="L23" s="3"/>
    </row>
    <row r="24" spans="1:12">
      <c r="A24" s="3">
        <v>14</v>
      </c>
      <c r="B24" s="45"/>
      <c r="C24" s="3" t="str">
        <f>IFERROR(VLOOKUP(B24,'kody działań'!$A$109:$B$126,2,FALSE),"")</f>
        <v/>
      </c>
      <c r="D24" s="3"/>
      <c r="E24" s="3"/>
      <c r="F24" s="3"/>
      <c r="G24" s="45"/>
      <c r="H24" s="3"/>
      <c r="I24" s="3"/>
      <c r="J24" s="3"/>
      <c r="K24" s="3"/>
      <c r="L24" s="3"/>
    </row>
    <row r="25" spans="1:12">
      <c r="A25" s="3">
        <v>15</v>
      </c>
      <c r="B25" s="45"/>
      <c r="C25" s="3" t="str">
        <f>IFERROR(VLOOKUP(B25,'kody działań'!$A$109:$B$126,2,FALSE),"")</f>
        <v/>
      </c>
      <c r="D25" s="3"/>
      <c r="E25" s="3"/>
      <c r="F25" s="3"/>
      <c r="G25" s="45"/>
      <c r="H25" s="3"/>
      <c r="I25" s="3"/>
      <c r="J25" s="3"/>
      <c r="K25" s="3"/>
      <c r="L25" s="3"/>
    </row>
    <row r="26" spans="1:12">
      <c r="A26" s="3">
        <v>16</v>
      </c>
      <c r="B26" s="45"/>
      <c r="C26" s="3" t="str">
        <f>IFERROR(VLOOKUP(B26,'kody działań'!$A$109:$B$126,2,FALSE),"")</f>
        <v/>
      </c>
      <c r="D26" s="3"/>
      <c r="E26" s="3"/>
      <c r="F26" s="3"/>
      <c r="G26" s="45"/>
      <c r="H26" s="3"/>
      <c r="I26" s="3"/>
      <c r="J26" s="3"/>
      <c r="K26" s="3"/>
      <c r="L26" s="3"/>
    </row>
    <row r="27" spans="1:12">
      <c r="A27" s="3">
        <v>17</v>
      </c>
      <c r="B27" s="45"/>
      <c r="C27" s="3" t="str">
        <f>IFERROR(VLOOKUP(B27,'kody działań'!$A$109:$B$126,2,FALSE),"")</f>
        <v/>
      </c>
      <c r="D27" s="3"/>
      <c r="E27" s="3"/>
      <c r="F27" s="3"/>
      <c r="G27" s="45"/>
      <c r="H27" s="3"/>
      <c r="I27" s="3"/>
      <c r="J27" s="3"/>
      <c r="K27" s="3"/>
      <c r="L27" s="3"/>
    </row>
    <row r="28" spans="1:12">
      <c r="A28" s="3">
        <v>18</v>
      </c>
      <c r="B28" s="45"/>
      <c r="C28" s="3" t="str">
        <f>IFERROR(VLOOKUP(B28,'kody działań'!$A$109:$B$126,2,FALSE),"")</f>
        <v/>
      </c>
      <c r="D28" s="3"/>
      <c r="E28" s="3"/>
      <c r="F28" s="3"/>
      <c r="G28" s="45"/>
      <c r="H28" s="3"/>
      <c r="I28" s="3"/>
      <c r="J28" s="3"/>
      <c r="K28" s="3"/>
      <c r="L28" s="3"/>
    </row>
    <row r="29" spans="1:12">
      <c r="A29" s="3">
        <v>19</v>
      </c>
      <c r="B29" s="45"/>
      <c r="C29" s="3" t="str">
        <f>IFERROR(VLOOKUP(B29,'kody działań'!$A$109:$B$126,2,FALSE),"")</f>
        <v/>
      </c>
      <c r="D29" s="3"/>
      <c r="E29" s="3"/>
      <c r="F29" s="3"/>
      <c r="G29" s="45"/>
      <c r="H29" s="3"/>
      <c r="I29" s="3"/>
      <c r="J29" s="3"/>
      <c r="K29" s="3"/>
      <c r="L29" s="3"/>
    </row>
    <row r="30" spans="1:12">
      <c r="A30" s="3">
        <v>20</v>
      </c>
      <c r="B30" s="45"/>
      <c r="C30" s="3" t="str">
        <f>IFERROR(VLOOKUP(B30,'kody działań'!$A$109:$B$126,2,FALSE),"")</f>
        <v/>
      </c>
      <c r="D30" s="3"/>
      <c r="E30" s="3"/>
      <c r="F30" s="3"/>
      <c r="G30" s="45"/>
      <c r="H30" s="3"/>
      <c r="I30" s="3"/>
      <c r="J30" s="3"/>
      <c r="K30" s="3"/>
      <c r="L30" s="3"/>
    </row>
    <row r="31" spans="1:12">
      <c r="A31" s="3">
        <v>21</v>
      </c>
      <c r="B31" s="45"/>
      <c r="C31" s="3" t="str">
        <f>IFERROR(VLOOKUP(B31,'kody działań'!$A$109:$B$126,2,FALSE),"")</f>
        <v/>
      </c>
      <c r="D31" s="3"/>
      <c r="E31" s="3"/>
      <c r="F31" s="3"/>
      <c r="G31" s="45"/>
      <c r="H31" s="3"/>
      <c r="I31" s="3"/>
      <c r="J31" s="3"/>
      <c r="K31" s="3"/>
      <c r="L31" s="3"/>
    </row>
    <row r="32" spans="1:12">
      <c r="A32" s="3">
        <v>22</v>
      </c>
      <c r="B32" s="45"/>
      <c r="C32" s="3" t="str">
        <f>IFERROR(VLOOKUP(B32,'kody działań'!$A$109:$B$126,2,FALSE),"")</f>
        <v/>
      </c>
      <c r="D32" s="3"/>
      <c r="E32" s="3"/>
      <c r="F32" s="3"/>
      <c r="G32" s="45"/>
      <c r="H32" s="3"/>
      <c r="I32" s="3"/>
      <c r="J32" s="3"/>
      <c r="K32" s="3"/>
      <c r="L32" s="3"/>
    </row>
    <row r="33" spans="1:12">
      <c r="A33" s="3">
        <v>23</v>
      </c>
      <c r="B33" s="45"/>
      <c r="C33" s="3" t="str">
        <f>IFERROR(VLOOKUP(B33,'kody działań'!$A$109:$B$126,2,FALSE),"")</f>
        <v/>
      </c>
      <c r="D33" s="3"/>
      <c r="E33" s="3"/>
      <c r="F33" s="3"/>
      <c r="G33" s="45"/>
      <c r="H33" s="3"/>
      <c r="I33" s="3"/>
      <c r="J33" s="3"/>
      <c r="K33" s="3"/>
      <c r="L33" s="3"/>
    </row>
    <row r="34" spans="1:12">
      <c r="A34" s="3">
        <v>24</v>
      </c>
      <c r="B34" s="45"/>
      <c r="C34" s="3" t="str">
        <f>IFERROR(VLOOKUP(B34,'kody działań'!$A$109:$B$126,2,FALSE),"")</f>
        <v/>
      </c>
      <c r="D34" s="3"/>
      <c r="E34" s="3"/>
      <c r="F34" s="3"/>
      <c r="G34" s="45"/>
      <c r="H34" s="3"/>
      <c r="I34" s="3"/>
      <c r="J34" s="3"/>
      <c r="K34" s="3"/>
      <c r="L34" s="3"/>
    </row>
    <row r="35" spans="1:12">
      <c r="A35" s="3">
        <v>25</v>
      </c>
      <c r="B35" s="45"/>
      <c r="C35" s="3" t="str">
        <f>IFERROR(VLOOKUP(B35,'kody działań'!$A$109:$B$126,2,FALSE),"")</f>
        <v/>
      </c>
      <c r="D35" s="3"/>
      <c r="E35" s="3"/>
      <c r="F35" s="3"/>
      <c r="G35" s="45"/>
      <c r="H35" s="3"/>
      <c r="I35" s="3"/>
      <c r="J35" s="3"/>
      <c r="K35" s="3"/>
      <c r="L35" s="3"/>
    </row>
    <row r="36" spans="1:12">
      <c r="A36" s="3">
        <v>26</v>
      </c>
      <c r="B36" s="45"/>
      <c r="C36" s="3" t="str">
        <f>IFERROR(VLOOKUP(B36,'kody działań'!$A$109:$B$126,2,FALSE),"")</f>
        <v/>
      </c>
      <c r="D36" s="3"/>
      <c r="E36" s="3"/>
      <c r="F36" s="3"/>
      <c r="G36" s="45"/>
      <c r="H36" s="3"/>
      <c r="I36" s="3"/>
      <c r="J36" s="3"/>
      <c r="K36" s="3"/>
      <c r="L36" s="3"/>
    </row>
    <row r="37" spans="1:12">
      <c r="A37" s="3">
        <v>27</v>
      </c>
      <c r="B37" s="45"/>
      <c r="C37" s="3" t="str">
        <f>IFERROR(VLOOKUP(B37,'kody działań'!$A$109:$B$126,2,FALSE),"")</f>
        <v/>
      </c>
      <c r="D37" s="3"/>
      <c r="E37" s="3"/>
      <c r="F37" s="3"/>
      <c r="G37" s="45"/>
      <c r="H37" s="3"/>
      <c r="I37" s="3"/>
      <c r="J37" s="3"/>
      <c r="K37" s="3"/>
      <c r="L37" s="3"/>
    </row>
    <row r="38" spans="1:12">
      <c r="A38" s="3">
        <v>28</v>
      </c>
      <c r="B38" s="45"/>
      <c r="C38" s="3" t="str">
        <f>IFERROR(VLOOKUP(B38,'kody działań'!$A$109:$B$126,2,FALSE),"")</f>
        <v/>
      </c>
      <c r="D38" s="3"/>
      <c r="E38" s="3"/>
      <c r="F38" s="3"/>
      <c r="G38" s="45"/>
      <c r="H38" s="3"/>
      <c r="I38" s="3"/>
      <c r="J38" s="3"/>
      <c r="K38" s="3"/>
      <c r="L38" s="3"/>
    </row>
    <row r="39" spans="1:12">
      <c r="A39" s="3">
        <v>29</v>
      </c>
      <c r="B39" s="45"/>
      <c r="C39" s="3" t="str">
        <f>IFERROR(VLOOKUP(B39,'kody działań'!$A$109:$B$126,2,FALSE),"")</f>
        <v/>
      </c>
      <c r="D39" s="3"/>
      <c r="E39" s="3"/>
      <c r="F39" s="3"/>
      <c r="G39" s="45"/>
      <c r="H39" s="3"/>
      <c r="I39" s="3"/>
      <c r="J39" s="3"/>
      <c r="K39" s="3"/>
      <c r="L39" s="3"/>
    </row>
    <row r="40" spans="1:12">
      <c r="A40" s="3">
        <v>30</v>
      </c>
      <c r="B40" s="45"/>
      <c r="C40" s="3" t="str">
        <f>IFERROR(VLOOKUP(B40,'kody działań'!$A$109:$B$126,2,FALSE),"")</f>
        <v/>
      </c>
      <c r="D40" s="3"/>
      <c r="E40" s="3"/>
      <c r="F40" s="3"/>
      <c r="G40" s="45"/>
      <c r="H40" s="3"/>
      <c r="I40" s="3"/>
      <c r="J40" s="3"/>
      <c r="K40" s="3"/>
      <c r="L40" s="3"/>
    </row>
    <row r="41" spans="1:12">
      <c r="A41" s="3">
        <v>31</v>
      </c>
      <c r="B41" s="45"/>
      <c r="C41" s="3" t="str">
        <f>IFERROR(VLOOKUP(B41,'kody działań'!$A$109:$B$126,2,FALSE),"")</f>
        <v/>
      </c>
      <c r="D41" s="3"/>
      <c r="E41" s="3"/>
      <c r="F41" s="3"/>
      <c r="G41" s="45"/>
      <c r="H41" s="3"/>
      <c r="I41" s="3"/>
      <c r="J41" s="3"/>
      <c r="K41" s="3"/>
      <c r="L41" s="3"/>
    </row>
    <row r="42" spans="1:12">
      <c r="A42" s="3">
        <v>32</v>
      </c>
      <c r="B42" s="45"/>
      <c r="C42" s="3" t="str">
        <f>IFERROR(VLOOKUP(B42,'kody działań'!$A$109:$B$126,2,FALSE),"")</f>
        <v/>
      </c>
      <c r="D42" s="3"/>
      <c r="E42" s="3"/>
      <c r="F42" s="3"/>
      <c r="G42" s="45"/>
      <c r="H42" s="3"/>
      <c r="I42" s="3"/>
      <c r="J42" s="3"/>
      <c r="K42" s="3"/>
      <c r="L42" s="3"/>
    </row>
    <row r="43" spans="1:12">
      <c r="A43" s="3">
        <v>33</v>
      </c>
      <c r="B43" s="45"/>
      <c r="C43" s="3" t="str">
        <f>IFERROR(VLOOKUP(B43,'kody działań'!$A$109:$B$126,2,FALSE),"")</f>
        <v/>
      </c>
      <c r="D43" s="3"/>
      <c r="E43" s="3"/>
      <c r="F43" s="3"/>
      <c r="G43" s="45"/>
      <c r="H43" s="3"/>
      <c r="I43" s="3"/>
      <c r="J43" s="3"/>
      <c r="K43" s="3"/>
      <c r="L43" s="3"/>
    </row>
    <row r="44" spans="1:12">
      <c r="A44" s="3">
        <v>34</v>
      </c>
      <c r="B44" s="45"/>
      <c r="C44" s="3" t="str">
        <f>IFERROR(VLOOKUP(B44,'kody działań'!$A$109:$B$126,2,FALSE),"")</f>
        <v/>
      </c>
      <c r="D44" s="3"/>
      <c r="E44" s="3"/>
      <c r="F44" s="3"/>
      <c r="G44" s="45"/>
      <c r="H44" s="3"/>
      <c r="I44" s="3"/>
      <c r="J44" s="3"/>
      <c r="K44" s="3"/>
      <c r="L44" s="3"/>
    </row>
    <row r="45" spans="1:12">
      <c r="A45" s="3">
        <v>35</v>
      </c>
      <c r="B45" s="45"/>
      <c r="C45" s="3" t="str">
        <f>IFERROR(VLOOKUP(B45,'kody działań'!$A$109:$B$126,2,FALSE),"")</f>
        <v/>
      </c>
      <c r="D45" s="3"/>
      <c r="E45" s="3"/>
      <c r="F45" s="3"/>
      <c r="G45" s="45"/>
      <c r="H45" s="3"/>
      <c r="I45" s="3"/>
      <c r="J45" s="3"/>
      <c r="K45" s="3"/>
      <c r="L45" s="3"/>
    </row>
    <row r="46" spans="1:12">
      <c r="A46" s="3">
        <v>36</v>
      </c>
      <c r="B46" s="45"/>
      <c r="C46" s="3" t="str">
        <f>IFERROR(VLOOKUP(B46,'kody działań'!$A$109:$B$126,2,FALSE),"")</f>
        <v/>
      </c>
      <c r="D46" s="3"/>
      <c r="E46" s="3"/>
      <c r="F46" s="3"/>
      <c r="G46" s="45"/>
      <c r="H46" s="3"/>
      <c r="I46" s="3"/>
      <c r="J46" s="3"/>
      <c r="K46" s="3"/>
      <c r="L46" s="3"/>
    </row>
    <row r="47" spans="1:12">
      <c r="A47" s="3">
        <v>37</v>
      </c>
      <c r="B47" s="45"/>
      <c r="C47" s="3" t="str">
        <f>IFERROR(VLOOKUP(B47,'kody działań'!$A$109:$B$126,2,FALSE),"")</f>
        <v/>
      </c>
      <c r="D47" s="3"/>
      <c r="E47" s="3"/>
      <c r="F47" s="3"/>
      <c r="G47" s="45"/>
      <c r="H47" s="3"/>
      <c r="I47" s="3"/>
      <c r="J47" s="3"/>
      <c r="K47" s="3"/>
      <c r="L47" s="3"/>
    </row>
    <row r="48" spans="1:12">
      <c r="A48" s="3">
        <v>38</v>
      </c>
      <c r="B48" s="45"/>
      <c r="C48" s="3" t="str">
        <f>IFERROR(VLOOKUP(B48,'kody działań'!$A$109:$B$126,2,FALSE),"")</f>
        <v/>
      </c>
      <c r="D48" s="3"/>
      <c r="E48" s="3"/>
      <c r="F48" s="3"/>
      <c r="G48" s="45"/>
      <c r="H48" s="3"/>
      <c r="I48" s="3"/>
      <c r="J48" s="3"/>
      <c r="K48" s="3"/>
      <c r="L48" s="3"/>
    </row>
    <row r="49" spans="1:12">
      <c r="A49" s="3">
        <v>39</v>
      </c>
      <c r="B49" s="45"/>
      <c r="C49" s="3" t="str">
        <f>IFERROR(VLOOKUP(B49,'kody działań'!$A$109:$B$126,2,FALSE),"")</f>
        <v/>
      </c>
      <c r="D49" s="3"/>
      <c r="E49" s="3"/>
      <c r="F49" s="3"/>
      <c r="G49" s="45"/>
      <c r="H49" s="3"/>
      <c r="I49" s="3"/>
      <c r="J49" s="3"/>
      <c r="K49" s="3"/>
      <c r="L49" s="3"/>
    </row>
    <row r="50" spans="1:12">
      <c r="A50" s="3">
        <v>40</v>
      </c>
      <c r="B50" s="45"/>
      <c r="C50" s="3" t="str">
        <f>IFERROR(VLOOKUP(B50,'kody działań'!$A$109:$B$126,2,FALSE),"")</f>
        <v/>
      </c>
      <c r="D50" s="3"/>
      <c r="E50" s="3"/>
      <c r="F50" s="3"/>
      <c r="G50" s="45"/>
      <c r="H50" s="3"/>
      <c r="I50" s="3"/>
      <c r="J50" s="3"/>
      <c r="K50" s="3"/>
      <c r="L50" s="3"/>
    </row>
    <row r="51" spans="1:12">
      <c r="A51" s="3">
        <v>41</v>
      </c>
      <c r="B51" s="45"/>
      <c r="C51" s="3" t="str">
        <f>IFERROR(VLOOKUP(B51,'kody działań'!$A$109:$B$126,2,FALSE),"")</f>
        <v/>
      </c>
      <c r="D51" s="3"/>
      <c r="E51" s="3"/>
      <c r="F51" s="3"/>
      <c r="G51" s="45"/>
      <c r="H51" s="3"/>
      <c r="I51" s="3"/>
      <c r="J51" s="3"/>
      <c r="K51" s="3"/>
      <c r="L51" s="3"/>
    </row>
    <row r="52" spans="1:12">
      <c r="A52" s="3">
        <v>42</v>
      </c>
      <c r="B52" s="45"/>
      <c r="C52" s="3" t="str">
        <f>IFERROR(VLOOKUP(B52,'kody działań'!$A$109:$B$126,2,FALSE),"")</f>
        <v/>
      </c>
      <c r="D52" s="3"/>
      <c r="E52" s="3"/>
      <c r="F52" s="3"/>
      <c r="G52" s="45"/>
      <c r="H52" s="3"/>
      <c r="I52" s="3"/>
      <c r="J52" s="3"/>
      <c r="K52" s="3"/>
      <c r="L52" s="3"/>
    </row>
    <row r="53" spans="1:12">
      <c r="A53" s="3">
        <v>43</v>
      </c>
      <c r="B53" s="45"/>
      <c r="C53" s="3" t="str">
        <f>IFERROR(VLOOKUP(B53,'kody działań'!$A$109:$B$126,2,FALSE),"")</f>
        <v/>
      </c>
      <c r="D53" s="3"/>
      <c r="E53" s="3"/>
      <c r="F53" s="3"/>
      <c r="G53" s="45"/>
      <c r="H53" s="3"/>
      <c r="I53" s="3"/>
      <c r="J53" s="3"/>
      <c r="K53" s="3"/>
      <c r="L53" s="3"/>
    </row>
    <row r="54" spans="1:12">
      <c r="A54" s="3">
        <v>44</v>
      </c>
      <c r="B54" s="45"/>
      <c r="C54" s="3" t="str">
        <f>IFERROR(VLOOKUP(B54,'kody działań'!$A$109:$B$126,2,FALSE),"")</f>
        <v/>
      </c>
      <c r="D54" s="3"/>
      <c r="E54" s="3"/>
      <c r="F54" s="3"/>
      <c r="G54" s="45"/>
      <c r="H54" s="3"/>
      <c r="I54" s="3"/>
      <c r="J54" s="3"/>
      <c r="K54" s="3"/>
      <c r="L54" s="3"/>
    </row>
    <row r="55" spans="1:12">
      <c r="A55" s="3">
        <v>45</v>
      </c>
      <c r="B55" s="45"/>
      <c r="C55" s="3" t="str">
        <f>IFERROR(VLOOKUP(B55,'kody działań'!$A$109:$B$126,2,FALSE),"")</f>
        <v/>
      </c>
      <c r="D55" s="3"/>
      <c r="E55" s="3"/>
      <c r="F55" s="3"/>
      <c r="G55" s="45"/>
      <c r="H55" s="3"/>
      <c r="I55" s="3"/>
      <c r="J55" s="3"/>
      <c r="K55" s="3"/>
      <c r="L55" s="3"/>
    </row>
    <row r="56" spans="1:12">
      <c r="A56" s="3">
        <v>46</v>
      </c>
      <c r="B56" s="45"/>
      <c r="C56" s="3" t="str">
        <f>IFERROR(VLOOKUP(B56,'kody działań'!$A$109:$B$126,2,FALSE),"")</f>
        <v/>
      </c>
      <c r="D56" s="3"/>
      <c r="E56" s="3"/>
      <c r="F56" s="3"/>
      <c r="G56" s="45"/>
      <c r="H56" s="3"/>
      <c r="I56" s="3"/>
      <c r="J56" s="3"/>
      <c r="K56" s="3"/>
      <c r="L56" s="3"/>
    </row>
    <row r="57" spans="1:12">
      <c r="A57" s="3">
        <v>47</v>
      </c>
      <c r="B57" s="45"/>
      <c r="C57" s="3" t="str">
        <f>IFERROR(VLOOKUP(B57,'kody działań'!$A$109:$B$126,2,FALSE),"")</f>
        <v/>
      </c>
      <c r="D57" s="3"/>
      <c r="E57" s="3"/>
      <c r="F57" s="3"/>
      <c r="G57" s="45"/>
      <c r="H57" s="3"/>
      <c r="I57" s="3"/>
      <c r="J57" s="3"/>
      <c r="K57" s="3"/>
      <c r="L57" s="3"/>
    </row>
    <row r="58" spans="1:12">
      <c r="A58" s="3">
        <v>48</v>
      </c>
      <c r="B58" s="45"/>
      <c r="C58" s="3" t="str">
        <f>IFERROR(VLOOKUP(B58,'kody działań'!$A$109:$B$126,2,FALSE),"")</f>
        <v/>
      </c>
      <c r="D58" s="3"/>
      <c r="E58" s="3"/>
      <c r="F58" s="3"/>
      <c r="G58" s="45"/>
      <c r="H58" s="3"/>
      <c r="I58" s="3"/>
      <c r="J58" s="3"/>
      <c r="K58" s="3"/>
      <c r="L58" s="3"/>
    </row>
    <row r="59" spans="1:12">
      <c r="A59" s="3">
        <v>49</v>
      </c>
      <c r="B59" s="45"/>
      <c r="C59" s="3" t="str">
        <f>IFERROR(VLOOKUP(B59,'kody działań'!$A$109:$B$126,2,FALSE),"")</f>
        <v/>
      </c>
      <c r="D59" s="3"/>
      <c r="E59" s="3"/>
      <c r="F59" s="3"/>
      <c r="G59" s="45"/>
      <c r="H59" s="3"/>
      <c r="I59" s="3"/>
      <c r="J59" s="3"/>
      <c r="K59" s="3"/>
      <c r="L59" s="3"/>
    </row>
    <row r="60" spans="1:12">
      <c r="A60" s="3">
        <v>50</v>
      </c>
      <c r="B60" s="45"/>
      <c r="C60" s="3" t="str">
        <f>IFERROR(VLOOKUP(B60,'kody działań'!$A$109:$B$126,2,FALSE),"")</f>
        <v/>
      </c>
      <c r="D60" s="3"/>
      <c r="E60" s="3"/>
      <c r="F60" s="3"/>
      <c r="G60" s="45"/>
      <c r="H60" s="3"/>
      <c r="I60" s="3"/>
      <c r="J60" s="3"/>
      <c r="K60" s="3"/>
      <c r="L60" s="3"/>
    </row>
    <row r="61" spans="1:12">
      <c r="A61" s="3">
        <v>51</v>
      </c>
      <c r="B61" s="45"/>
      <c r="C61" s="3" t="str">
        <f>IFERROR(VLOOKUP(B61,'kody działań'!$A$109:$B$126,2,FALSE),"")</f>
        <v/>
      </c>
      <c r="D61" s="3"/>
      <c r="E61" s="3"/>
      <c r="F61" s="3"/>
      <c r="G61" s="45"/>
      <c r="H61" s="3"/>
      <c r="I61" s="3"/>
      <c r="J61" s="3"/>
      <c r="K61" s="3"/>
      <c r="L61" s="3"/>
    </row>
    <row r="62" spans="1:12">
      <c r="A62" s="3">
        <v>52</v>
      </c>
      <c r="B62" s="45"/>
      <c r="C62" s="3" t="str">
        <f>IFERROR(VLOOKUP(B62,'kody działań'!$A$109:$B$126,2,FALSE),"")</f>
        <v/>
      </c>
      <c r="D62" s="3"/>
      <c r="E62" s="3"/>
      <c r="F62" s="3"/>
      <c r="G62" s="45"/>
      <c r="H62" s="3"/>
      <c r="I62" s="3"/>
      <c r="J62" s="3"/>
      <c r="K62" s="3"/>
      <c r="L62" s="3"/>
    </row>
    <row r="63" spans="1:12">
      <c r="A63" s="3">
        <v>53</v>
      </c>
      <c r="B63" s="45"/>
      <c r="C63" s="3" t="str">
        <f>IFERROR(VLOOKUP(B63,'kody działań'!$A$109:$B$126,2,FALSE),"")</f>
        <v/>
      </c>
      <c r="D63" s="3"/>
      <c r="E63" s="3"/>
      <c r="F63" s="3"/>
      <c r="G63" s="45"/>
      <c r="H63" s="3"/>
      <c r="I63" s="3"/>
      <c r="J63" s="3"/>
      <c r="K63" s="3"/>
      <c r="L63" s="3"/>
    </row>
    <row r="64" spans="1:12">
      <c r="A64" s="3">
        <v>54</v>
      </c>
      <c r="B64" s="45"/>
      <c r="C64" s="3" t="str">
        <f>IFERROR(VLOOKUP(B64,'kody działań'!$A$109:$B$126,2,FALSE),"")</f>
        <v/>
      </c>
      <c r="D64" s="3"/>
      <c r="E64" s="3"/>
      <c r="F64" s="3"/>
      <c r="G64" s="45"/>
      <c r="H64" s="3"/>
      <c r="I64" s="3"/>
      <c r="J64" s="3"/>
      <c r="K64" s="3"/>
      <c r="L64" s="3"/>
    </row>
    <row r="65" spans="1:12">
      <c r="A65" s="3">
        <v>55</v>
      </c>
      <c r="B65" s="45"/>
      <c r="C65" s="3" t="str">
        <f>IFERROR(VLOOKUP(B65,'kody działań'!$A$109:$B$126,2,FALSE),"")</f>
        <v/>
      </c>
      <c r="D65" s="3"/>
      <c r="E65" s="3"/>
      <c r="F65" s="3"/>
      <c r="G65" s="45"/>
      <c r="H65" s="3"/>
      <c r="I65" s="3"/>
      <c r="J65" s="3"/>
      <c r="K65" s="3"/>
      <c r="L65" s="3"/>
    </row>
    <row r="66" spans="1:12">
      <c r="A66" s="3">
        <v>56</v>
      </c>
      <c r="B66" s="45"/>
      <c r="C66" s="3" t="str">
        <f>IFERROR(VLOOKUP(B66,'kody działań'!$A$109:$B$126,2,FALSE),"")</f>
        <v/>
      </c>
      <c r="D66" s="3"/>
      <c r="E66" s="3"/>
      <c r="F66" s="3"/>
      <c r="G66" s="45"/>
      <c r="H66" s="3"/>
      <c r="I66" s="3"/>
      <c r="J66" s="3"/>
      <c r="K66" s="3"/>
      <c r="L66" s="3"/>
    </row>
    <row r="67" spans="1:12">
      <c r="A67" s="3">
        <v>57</v>
      </c>
      <c r="B67" s="45"/>
      <c r="C67" s="3" t="str">
        <f>IFERROR(VLOOKUP(B67,'kody działań'!$A$109:$B$126,2,FALSE),"")</f>
        <v/>
      </c>
      <c r="D67" s="3"/>
      <c r="E67" s="3"/>
      <c r="F67" s="3"/>
      <c r="G67" s="45"/>
      <c r="H67" s="3"/>
      <c r="I67" s="3"/>
      <c r="J67" s="3"/>
      <c r="K67" s="3"/>
      <c r="L67" s="3"/>
    </row>
    <row r="68" spans="1:12">
      <c r="A68" s="3">
        <v>58</v>
      </c>
      <c r="B68" s="45"/>
      <c r="C68" s="3" t="str">
        <f>IFERROR(VLOOKUP(B68,'kody działań'!$A$109:$B$126,2,FALSE),"")</f>
        <v/>
      </c>
      <c r="D68" s="3"/>
      <c r="E68" s="3"/>
      <c r="F68" s="3"/>
      <c r="G68" s="45"/>
      <c r="H68" s="3"/>
      <c r="I68" s="3"/>
      <c r="J68" s="3"/>
      <c r="K68" s="3"/>
      <c r="L68" s="3"/>
    </row>
    <row r="69" spans="1:12">
      <c r="A69" s="3">
        <v>59</v>
      </c>
      <c r="B69" s="45"/>
      <c r="C69" s="3" t="str">
        <f>IFERROR(VLOOKUP(B69,'kody działań'!$A$109:$B$126,2,FALSE),"")</f>
        <v/>
      </c>
      <c r="D69" s="3"/>
      <c r="E69" s="3"/>
      <c r="F69" s="3"/>
      <c r="G69" s="45"/>
      <c r="H69" s="3"/>
      <c r="I69" s="3"/>
      <c r="J69" s="3"/>
      <c r="K69" s="3"/>
      <c r="L69" s="3"/>
    </row>
    <row r="70" spans="1:12">
      <c r="A70" s="3">
        <v>60</v>
      </c>
      <c r="B70" s="45"/>
      <c r="C70" s="3" t="str">
        <f>IFERROR(VLOOKUP(B70,'kody działań'!$A$109:$B$126,2,FALSE),"")</f>
        <v/>
      </c>
      <c r="D70" s="3"/>
      <c r="E70" s="3"/>
      <c r="F70" s="3"/>
      <c r="G70" s="45"/>
      <c r="H70" s="3"/>
      <c r="I70" s="3"/>
      <c r="J70" s="3"/>
      <c r="K70" s="3"/>
      <c r="L70" s="3"/>
    </row>
    <row r="71" spans="1:12">
      <c r="A71" s="3">
        <v>61</v>
      </c>
      <c r="B71" s="45"/>
      <c r="C71" s="3" t="str">
        <f>IFERROR(VLOOKUP(B71,'kody działań'!$A$109:$B$126,2,FALSE),"")</f>
        <v/>
      </c>
      <c r="D71" s="3"/>
      <c r="E71" s="3"/>
      <c r="F71" s="3"/>
      <c r="G71" s="45"/>
      <c r="H71" s="3"/>
      <c r="I71" s="3"/>
      <c r="J71" s="3"/>
      <c r="K71" s="3"/>
      <c r="L71" s="3"/>
    </row>
    <row r="72" spans="1:12">
      <c r="A72" s="3">
        <v>62</v>
      </c>
      <c r="B72" s="45"/>
      <c r="C72" s="3" t="str">
        <f>IFERROR(VLOOKUP(B72,'kody działań'!$A$109:$B$126,2,FALSE),"")</f>
        <v/>
      </c>
      <c r="D72" s="3"/>
      <c r="E72" s="3"/>
      <c r="F72" s="3"/>
      <c r="G72" s="45"/>
      <c r="H72" s="3"/>
      <c r="I72" s="3"/>
      <c r="J72" s="3"/>
      <c r="K72" s="3"/>
      <c r="L72" s="3"/>
    </row>
    <row r="73" spans="1:12">
      <c r="A73" s="3">
        <v>63</v>
      </c>
      <c r="B73" s="45"/>
      <c r="C73" s="3" t="str">
        <f>IFERROR(VLOOKUP(B73,'kody działań'!$A$109:$B$126,2,FALSE),"")</f>
        <v/>
      </c>
      <c r="D73" s="3"/>
      <c r="E73" s="3"/>
      <c r="F73" s="3"/>
      <c r="G73" s="45"/>
      <c r="H73" s="3"/>
      <c r="I73" s="3"/>
      <c r="J73" s="3"/>
      <c r="K73" s="3"/>
      <c r="L73" s="3"/>
    </row>
    <row r="74" spans="1:12">
      <c r="A74" s="3">
        <v>64</v>
      </c>
      <c r="B74" s="45"/>
      <c r="C74" s="3" t="str">
        <f>IFERROR(VLOOKUP(B74,'kody działań'!$A$109:$B$126,2,FALSE),"")</f>
        <v/>
      </c>
      <c r="D74" s="3"/>
      <c r="E74" s="3"/>
      <c r="F74" s="3"/>
      <c r="G74" s="45"/>
      <c r="H74" s="3"/>
      <c r="I74" s="3"/>
      <c r="J74" s="3"/>
      <c r="K74" s="3"/>
      <c r="L74" s="3"/>
    </row>
    <row r="75" spans="1:12">
      <c r="A75" s="3">
        <v>65</v>
      </c>
      <c r="B75" s="45"/>
      <c r="C75" s="3" t="str">
        <f>IFERROR(VLOOKUP(B75,'kody działań'!$A$109:$B$126,2,FALSE),"")</f>
        <v/>
      </c>
      <c r="D75" s="3"/>
      <c r="E75" s="3"/>
      <c r="F75" s="3"/>
      <c r="G75" s="45"/>
      <c r="H75" s="3"/>
      <c r="I75" s="3"/>
      <c r="J75" s="3"/>
      <c r="K75" s="3"/>
      <c r="L75" s="3"/>
    </row>
    <row r="76" spans="1:12">
      <c r="A76" s="3">
        <v>66</v>
      </c>
      <c r="B76" s="45"/>
      <c r="C76" s="3" t="str">
        <f>IFERROR(VLOOKUP(B76,'kody działań'!$A$109:$B$126,2,FALSE),"")</f>
        <v/>
      </c>
      <c r="D76" s="3"/>
      <c r="E76" s="3"/>
      <c r="F76" s="3"/>
      <c r="G76" s="45"/>
      <c r="H76" s="3"/>
      <c r="I76" s="3"/>
      <c r="J76" s="3"/>
      <c r="K76" s="3"/>
      <c r="L76" s="3"/>
    </row>
    <row r="77" spans="1:12">
      <c r="A77" s="3">
        <v>67</v>
      </c>
      <c r="B77" s="45"/>
      <c r="C77" s="3" t="str">
        <f>IFERROR(VLOOKUP(B77,'kody działań'!$A$109:$B$126,2,FALSE),"")</f>
        <v/>
      </c>
      <c r="D77" s="3"/>
      <c r="E77" s="3"/>
      <c r="F77" s="3"/>
      <c r="G77" s="45"/>
      <c r="H77" s="3"/>
      <c r="I77" s="3"/>
      <c r="J77" s="3"/>
      <c r="K77" s="3"/>
      <c r="L77" s="3"/>
    </row>
    <row r="78" spans="1:12">
      <c r="A78" s="3">
        <v>68</v>
      </c>
      <c r="B78" s="45"/>
      <c r="C78" s="3" t="str">
        <f>IFERROR(VLOOKUP(B78,'kody działań'!$A$109:$B$126,2,FALSE),"")</f>
        <v/>
      </c>
      <c r="D78" s="3"/>
      <c r="E78" s="3"/>
      <c r="F78" s="3"/>
      <c r="G78" s="45"/>
      <c r="H78" s="3"/>
      <c r="I78" s="3"/>
      <c r="J78" s="3"/>
      <c r="K78" s="3"/>
      <c r="L78" s="3"/>
    </row>
    <row r="79" spans="1:12">
      <c r="A79" s="3">
        <v>69</v>
      </c>
      <c r="B79" s="45"/>
      <c r="C79" s="3" t="str">
        <f>IFERROR(VLOOKUP(B79,'kody działań'!$A$109:$B$126,2,FALSE),"")</f>
        <v/>
      </c>
      <c r="D79" s="3"/>
      <c r="E79" s="3"/>
      <c r="F79" s="3"/>
      <c r="G79" s="45"/>
      <c r="H79" s="3"/>
      <c r="I79" s="3"/>
      <c r="J79" s="3"/>
      <c r="K79" s="3"/>
      <c r="L79" s="3"/>
    </row>
    <row r="80" spans="1:12">
      <c r="A80" s="3">
        <v>70</v>
      </c>
      <c r="B80" s="45"/>
      <c r="C80" s="3" t="str">
        <f>IFERROR(VLOOKUP(B80,'kody działań'!$A$109:$B$126,2,FALSE),"")</f>
        <v/>
      </c>
      <c r="D80" s="3"/>
      <c r="E80" s="3"/>
      <c r="F80" s="3"/>
      <c r="G80" s="45"/>
      <c r="H80" s="3"/>
      <c r="I80" s="3"/>
      <c r="J80" s="3"/>
      <c r="K80" s="3"/>
      <c r="L80" s="3"/>
    </row>
    <row r="81" spans="1:12">
      <c r="A81" s="3">
        <v>71</v>
      </c>
      <c r="B81" s="45"/>
      <c r="C81" s="3" t="str">
        <f>IFERROR(VLOOKUP(B81,'kody działań'!$A$109:$B$126,2,FALSE),"")</f>
        <v/>
      </c>
      <c r="D81" s="3"/>
      <c r="E81" s="3"/>
      <c r="F81" s="3"/>
      <c r="G81" s="45"/>
      <c r="H81" s="3"/>
      <c r="I81" s="3"/>
      <c r="J81" s="3"/>
      <c r="K81" s="3"/>
      <c r="L81" s="3"/>
    </row>
    <row r="82" spans="1:12">
      <c r="A82" s="3">
        <v>72</v>
      </c>
      <c r="B82" s="45"/>
      <c r="C82" s="3" t="str">
        <f>IFERROR(VLOOKUP(B82,'kody działań'!$A$109:$B$126,2,FALSE),"")</f>
        <v/>
      </c>
      <c r="D82" s="3"/>
      <c r="E82" s="3"/>
      <c r="F82" s="3"/>
      <c r="G82" s="45"/>
      <c r="H82" s="3"/>
      <c r="I82" s="3"/>
      <c r="J82" s="3"/>
      <c r="K82" s="3"/>
      <c r="L82" s="3"/>
    </row>
    <row r="83" spans="1:12">
      <c r="A83" s="3">
        <v>73</v>
      </c>
      <c r="B83" s="45"/>
      <c r="C83" s="3" t="str">
        <f>IFERROR(VLOOKUP(B83,'kody działań'!$A$109:$B$126,2,FALSE),"")</f>
        <v/>
      </c>
      <c r="D83" s="3"/>
      <c r="E83" s="3"/>
      <c r="F83" s="3"/>
      <c r="G83" s="45"/>
      <c r="H83" s="3"/>
      <c r="I83" s="3"/>
      <c r="J83" s="3"/>
      <c r="K83" s="3"/>
      <c r="L83" s="3"/>
    </row>
    <row r="84" spans="1:12">
      <c r="A84" s="3">
        <v>74</v>
      </c>
      <c r="B84" s="45"/>
      <c r="C84" s="3" t="str">
        <f>IFERROR(VLOOKUP(B84,'kody działań'!$A$109:$B$126,2,FALSE),"")</f>
        <v/>
      </c>
      <c r="D84" s="3"/>
      <c r="E84" s="3"/>
      <c r="F84" s="3"/>
      <c r="G84" s="45"/>
      <c r="H84" s="3"/>
      <c r="I84" s="3"/>
      <c r="J84" s="3"/>
      <c r="K84" s="3"/>
      <c r="L84" s="3"/>
    </row>
    <row r="85" spans="1:12">
      <c r="A85" s="3">
        <v>75</v>
      </c>
      <c r="B85" s="45"/>
      <c r="C85" s="3" t="str">
        <f>IFERROR(VLOOKUP(B85,'kody działań'!$A$109:$B$126,2,FALSE),"")</f>
        <v/>
      </c>
      <c r="D85" s="3"/>
      <c r="E85" s="3"/>
      <c r="F85" s="3"/>
      <c r="G85" s="45"/>
      <c r="H85" s="3"/>
      <c r="I85" s="3"/>
      <c r="J85" s="3"/>
      <c r="K85" s="3"/>
      <c r="L85" s="3"/>
    </row>
    <row r="86" spans="1:12">
      <c r="A86" s="3">
        <v>76</v>
      </c>
      <c r="B86" s="45"/>
      <c r="C86" s="3" t="str">
        <f>IFERROR(VLOOKUP(B86,'kody działań'!$A$109:$B$126,2,FALSE),"")</f>
        <v/>
      </c>
      <c r="D86" s="3"/>
      <c r="E86" s="3"/>
      <c r="F86" s="3"/>
      <c r="G86" s="45"/>
      <c r="H86" s="3"/>
      <c r="I86" s="3"/>
      <c r="J86" s="3"/>
      <c r="K86" s="3"/>
      <c r="L86" s="3"/>
    </row>
    <row r="87" spans="1:12">
      <c r="A87" s="3">
        <v>77</v>
      </c>
      <c r="B87" s="45"/>
      <c r="C87" s="3" t="str">
        <f>IFERROR(VLOOKUP(B87,'kody działań'!$A$109:$B$126,2,FALSE),"")</f>
        <v/>
      </c>
      <c r="D87" s="3"/>
      <c r="E87" s="3"/>
      <c r="F87" s="3"/>
      <c r="G87" s="45"/>
      <c r="H87" s="3"/>
      <c r="I87" s="3"/>
      <c r="J87" s="3"/>
      <c r="K87" s="3"/>
      <c r="L87" s="3"/>
    </row>
    <row r="88" spans="1:12">
      <c r="A88" s="3">
        <v>78</v>
      </c>
      <c r="B88" s="45"/>
      <c r="C88" s="3" t="str">
        <f>IFERROR(VLOOKUP(B88,'kody działań'!$A$109:$B$126,2,FALSE),"")</f>
        <v/>
      </c>
      <c r="D88" s="3"/>
      <c r="E88" s="3"/>
      <c r="F88" s="3"/>
      <c r="G88" s="45"/>
      <c r="H88" s="3"/>
      <c r="I88" s="3"/>
      <c r="J88" s="3"/>
      <c r="K88" s="3"/>
      <c r="L88" s="3"/>
    </row>
    <row r="89" spans="1:12">
      <c r="A89" s="3">
        <v>79</v>
      </c>
      <c r="B89" s="45"/>
      <c r="C89" s="3" t="str">
        <f>IFERROR(VLOOKUP(B89,'kody działań'!$A$109:$B$126,2,FALSE),"")</f>
        <v/>
      </c>
      <c r="D89" s="3"/>
      <c r="E89" s="3"/>
      <c r="F89" s="3"/>
      <c r="G89" s="45"/>
      <c r="H89" s="3"/>
      <c r="I89" s="3"/>
      <c r="J89" s="3"/>
      <c r="K89" s="3"/>
      <c r="L89" s="3"/>
    </row>
    <row r="90" spans="1:12">
      <c r="A90" s="3">
        <v>80</v>
      </c>
      <c r="B90" s="45"/>
      <c r="C90" s="3" t="str">
        <f>IFERROR(VLOOKUP(B90,'kody działań'!$A$109:$B$126,2,FALSE),"")</f>
        <v/>
      </c>
      <c r="D90" s="3"/>
      <c r="E90" s="3"/>
      <c r="F90" s="3"/>
      <c r="G90" s="45"/>
      <c r="H90" s="3"/>
      <c r="I90" s="3"/>
      <c r="J90" s="3"/>
      <c r="K90" s="3"/>
      <c r="L90" s="3"/>
    </row>
    <row r="91" spans="1:12">
      <c r="A91" s="3">
        <v>81</v>
      </c>
      <c r="B91" s="45"/>
      <c r="C91" s="3" t="str">
        <f>IFERROR(VLOOKUP(B91,'kody działań'!$A$109:$B$126,2,FALSE),"")</f>
        <v/>
      </c>
      <c r="D91" s="3"/>
      <c r="E91" s="3"/>
      <c r="F91" s="3"/>
      <c r="G91" s="45"/>
      <c r="H91" s="3"/>
      <c r="I91" s="3"/>
      <c r="J91" s="3"/>
      <c r="K91" s="3"/>
      <c r="L91" s="3"/>
    </row>
    <row r="92" spans="1:12">
      <c r="A92" s="3">
        <v>82</v>
      </c>
      <c r="B92" s="45"/>
      <c r="C92" s="3" t="str">
        <f>IFERROR(VLOOKUP(B92,'kody działań'!$A$109:$B$126,2,FALSE),"")</f>
        <v/>
      </c>
      <c r="D92" s="3"/>
      <c r="E92" s="3"/>
      <c r="F92" s="3"/>
      <c r="G92" s="45"/>
      <c r="H92" s="3"/>
      <c r="I92" s="3"/>
      <c r="J92" s="3"/>
      <c r="K92" s="3"/>
      <c r="L92" s="3"/>
    </row>
    <row r="93" spans="1:12">
      <c r="A93" s="3">
        <v>83</v>
      </c>
      <c r="B93" s="45"/>
      <c r="C93" s="3" t="str">
        <f>IFERROR(VLOOKUP(B93,'kody działań'!$A$109:$B$126,2,FALSE),"")</f>
        <v/>
      </c>
      <c r="D93" s="3"/>
      <c r="E93" s="3"/>
      <c r="F93" s="3"/>
      <c r="G93" s="45"/>
      <c r="H93" s="3"/>
      <c r="I93" s="3"/>
      <c r="J93" s="3"/>
      <c r="K93" s="3"/>
      <c r="L93" s="3"/>
    </row>
    <row r="94" spans="1:12">
      <c r="A94" s="3">
        <v>84</v>
      </c>
      <c r="B94" s="45"/>
      <c r="C94" s="3" t="str">
        <f>IFERROR(VLOOKUP(B94,'kody działań'!$A$109:$B$126,2,FALSE),"")</f>
        <v/>
      </c>
      <c r="D94" s="3"/>
      <c r="E94" s="3"/>
      <c r="F94" s="3"/>
      <c r="G94" s="45"/>
      <c r="H94" s="3"/>
      <c r="I94" s="3"/>
      <c r="J94" s="3"/>
      <c r="K94" s="3"/>
      <c r="L94" s="3"/>
    </row>
    <row r="95" spans="1:12">
      <c r="A95" s="3">
        <v>85</v>
      </c>
      <c r="B95" s="45"/>
      <c r="C95" s="3" t="str">
        <f>IFERROR(VLOOKUP(B95,'kody działań'!$A$109:$B$126,2,FALSE),"")</f>
        <v/>
      </c>
      <c r="D95" s="3"/>
      <c r="E95" s="3"/>
      <c r="F95" s="3"/>
      <c r="G95" s="45"/>
      <c r="H95" s="3"/>
      <c r="I95" s="3"/>
      <c r="J95" s="3"/>
      <c r="K95" s="3"/>
      <c r="L95" s="3"/>
    </row>
    <row r="96" spans="1:12">
      <c r="A96" s="3">
        <v>86</v>
      </c>
      <c r="B96" s="45"/>
      <c r="C96" s="3" t="str">
        <f>IFERROR(VLOOKUP(B96,'kody działań'!$A$109:$B$126,2,FALSE),"")</f>
        <v/>
      </c>
      <c r="D96" s="3"/>
      <c r="E96" s="3"/>
      <c r="F96" s="3"/>
      <c r="G96" s="45"/>
      <c r="H96" s="3"/>
      <c r="I96" s="3"/>
      <c r="J96" s="3"/>
      <c r="K96" s="3"/>
      <c r="L96" s="3"/>
    </row>
    <row r="97" spans="1:12">
      <c r="A97" s="3">
        <v>87</v>
      </c>
      <c r="B97" s="45"/>
      <c r="C97" s="3" t="str">
        <f>IFERROR(VLOOKUP(B97,'kody działań'!$A$109:$B$126,2,FALSE),"")</f>
        <v/>
      </c>
      <c r="D97" s="3"/>
      <c r="E97" s="3"/>
      <c r="F97" s="3"/>
      <c r="G97" s="45"/>
      <c r="H97" s="3"/>
      <c r="I97" s="3"/>
      <c r="J97" s="3"/>
      <c r="K97" s="3"/>
      <c r="L97" s="3"/>
    </row>
    <row r="98" spans="1:12">
      <c r="A98" s="3">
        <v>88</v>
      </c>
      <c r="B98" s="45"/>
      <c r="C98" s="3" t="str">
        <f>IFERROR(VLOOKUP(B98,'kody działań'!$A$109:$B$126,2,FALSE),"")</f>
        <v/>
      </c>
      <c r="D98" s="3"/>
      <c r="E98" s="3"/>
      <c r="F98" s="3"/>
      <c r="G98" s="45"/>
      <c r="H98" s="3"/>
      <c r="I98" s="3"/>
      <c r="J98" s="3"/>
      <c r="K98" s="3"/>
      <c r="L98" s="3"/>
    </row>
    <row r="99" spans="1:12">
      <c r="A99" s="3">
        <v>89</v>
      </c>
      <c r="B99" s="45"/>
      <c r="C99" s="3" t="str">
        <f>IFERROR(VLOOKUP(B99,'kody działań'!$A$109:$B$126,2,FALSE),"")</f>
        <v/>
      </c>
      <c r="D99" s="3"/>
      <c r="E99" s="3"/>
      <c r="F99" s="3"/>
      <c r="G99" s="45"/>
      <c r="H99" s="3"/>
      <c r="I99" s="3"/>
      <c r="J99" s="3"/>
      <c r="K99" s="3"/>
      <c r="L99" s="3"/>
    </row>
    <row r="100" spans="1:12">
      <c r="A100" s="3">
        <v>90</v>
      </c>
      <c r="B100" s="45"/>
      <c r="C100" s="3" t="str">
        <f>IFERROR(VLOOKUP(B100,'kody działań'!$A$109:$B$126,2,FALSE),"")</f>
        <v/>
      </c>
      <c r="D100" s="3"/>
      <c r="E100" s="3"/>
      <c r="F100" s="3"/>
      <c r="G100" s="45"/>
      <c r="H100" s="3"/>
      <c r="I100" s="3"/>
      <c r="J100" s="3"/>
      <c r="K100" s="3"/>
      <c r="L100" s="3"/>
    </row>
    <row r="101" spans="1:12">
      <c r="A101" s="3">
        <v>91</v>
      </c>
      <c r="B101" s="45"/>
      <c r="C101" s="3" t="str">
        <f>IFERROR(VLOOKUP(B101,'kody działań'!$A$109:$B$126,2,FALSE),"")</f>
        <v/>
      </c>
      <c r="D101" s="3"/>
      <c r="E101" s="3"/>
      <c r="F101" s="3"/>
      <c r="G101" s="45"/>
      <c r="H101" s="3"/>
      <c r="I101" s="3"/>
      <c r="J101" s="3"/>
      <c r="K101" s="3"/>
      <c r="L101" s="3"/>
    </row>
    <row r="102" spans="1:12">
      <c r="A102" s="3">
        <v>92</v>
      </c>
      <c r="B102" s="45"/>
      <c r="C102" s="3" t="str">
        <f>IFERROR(VLOOKUP(B102,'kody działań'!$A$109:$B$126,2,FALSE),"")</f>
        <v/>
      </c>
      <c r="D102" s="3"/>
      <c r="E102" s="3"/>
      <c r="F102" s="3"/>
      <c r="G102" s="45"/>
      <c r="H102" s="3"/>
      <c r="I102" s="3"/>
      <c r="J102" s="3"/>
      <c r="K102" s="3"/>
      <c r="L102" s="3"/>
    </row>
    <row r="103" spans="1:12">
      <c r="A103" s="3">
        <v>93</v>
      </c>
      <c r="B103" s="45"/>
      <c r="C103" s="3" t="str">
        <f>IFERROR(VLOOKUP(B103,'kody działań'!$A$109:$B$126,2,FALSE),"")</f>
        <v/>
      </c>
      <c r="D103" s="3"/>
      <c r="E103" s="3"/>
      <c r="F103" s="3"/>
      <c r="G103" s="45"/>
      <c r="H103" s="3"/>
      <c r="I103" s="3"/>
      <c r="J103" s="3"/>
      <c r="K103" s="3"/>
      <c r="L103" s="3"/>
    </row>
    <row r="104" spans="1:12">
      <c r="A104" s="3">
        <v>94</v>
      </c>
      <c r="B104" s="45"/>
      <c r="C104" s="3" t="str">
        <f>IFERROR(VLOOKUP(B104,'kody działań'!$A$109:$B$126,2,FALSE),"")</f>
        <v/>
      </c>
      <c r="D104" s="3"/>
      <c r="E104" s="3"/>
      <c r="F104" s="3"/>
      <c r="G104" s="45"/>
      <c r="H104" s="3"/>
      <c r="I104" s="3"/>
      <c r="J104" s="3"/>
      <c r="K104" s="3"/>
      <c r="L104" s="3"/>
    </row>
    <row r="105" spans="1:12">
      <c r="A105" s="3">
        <v>95</v>
      </c>
      <c r="B105" s="45"/>
      <c r="C105" s="3" t="str">
        <f>IFERROR(VLOOKUP(B105,'kody działań'!$A$109:$B$126,2,FALSE),"")</f>
        <v/>
      </c>
      <c r="D105" s="3"/>
      <c r="E105" s="3"/>
      <c r="F105" s="3"/>
      <c r="G105" s="45"/>
      <c r="H105" s="3"/>
      <c r="I105" s="3"/>
      <c r="J105" s="3"/>
      <c r="K105" s="3"/>
      <c r="L105" s="3"/>
    </row>
    <row r="106" spans="1:12">
      <c r="A106" s="3">
        <v>96</v>
      </c>
      <c r="B106" s="45"/>
      <c r="C106" s="3" t="str">
        <f>IFERROR(VLOOKUP(B106,'kody działań'!$A$109:$B$126,2,FALSE),"")</f>
        <v/>
      </c>
      <c r="D106" s="3"/>
      <c r="E106" s="3"/>
      <c r="F106" s="3"/>
      <c r="G106" s="45"/>
      <c r="H106" s="3"/>
      <c r="I106" s="3"/>
      <c r="J106" s="3"/>
      <c r="K106" s="3"/>
      <c r="L106" s="3"/>
    </row>
    <row r="107" spans="1:12">
      <c r="A107" s="3">
        <v>97</v>
      </c>
      <c r="B107" s="45"/>
      <c r="C107" s="3" t="str">
        <f>IFERROR(VLOOKUP(B107,'kody działań'!$A$109:$B$126,2,FALSE),"")</f>
        <v/>
      </c>
      <c r="D107" s="3"/>
      <c r="E107" s="3"/>
      <c r="F107" s="3"/>
      <c r="G107" s="45"/>
      <c r="H107" s="3"/>
      <c r="I107" s="3"/>
      <c r="J107" s="3"/>
      <c r="K107" s="3"/>
      <c r="L107" s="3"/>
    </row>
    <row r="108" spans="1:12">
      <c r="A108" s="3">
        <v>98</v>
      </c>
      <c r="B108" s="45"/>
      <c r="C108" s="3" t="str">
        <f>IFERROR(VLOOKUP(B108,'kody działań'!$A$109:$B$126,2,FALSE),"")</f>
        <v/>
      </c>
      <c r="D108" s="3"/>
      <c r="E108" s="3"/>
      <c r="F108" s="3"/>
      <c r="G108" s="45"/>
      <c r="H108" s="3"/>
      <c r="I108" s="3"/>
      <c r="J108" s="3"/>
      <c r="K108" s="3"/>
      <c r="L108" s="3"/>
    </row>
    <row r="109" spans="1:12">
      <c r="A109" s="3">
        <v>99</v>
      </c>
      <c r="B109" s="45"/>
      <c r="C109" s="3" t="str">
        <f>IFERROR(VLOOKUP(B109,'kody działań'!$A$109:$B$126,2,FALSE),"")</f>
        <v/>
      </c>
      <c r="D109" s="3"/>
      <c r="E109" s="3"/>
      <c r="F109" s="3"/>
      <c r="G109" s="45"/>
      <c r="H109" s="3"/>
      <c r="I109" s="3"/>
      <c r="J109" s="3"/>
      <c r="K109" s="3"/>
      <c r="L109" s="3"/>
    </row>
    <row r="110" spans="1:12">
      <c r="A110" s="3">
        <v>100</v>
      </c>
      <c r="B110" s="45"/>
      <c r="C110" s="3" t="str">
        <f>IFERROR(VLOOKUP(B110,'kody działań'!$A$109:$B$126,2,FALSE),"")</f>
        <v/>
      </c>
      <c r="D110" s="3"/>
      <c r="E110" s="3"/>
      <c r="F110" s="3"/>
      <c r="G110" s="45"/>
      <c r="H110" s="3"/>
      <c r="I110" s="3"/>
      <c r="J110" s="3"/>
      <c r="K110" s="3"/>
      <c r="L110" s="3"/>
    </row>
    <row r="111" spans="1:12">
      <c r="A111" s="3">
        <v>101</v>
      </c>
      <c r="B111" s="45"/>
      <c r="C111" s="3" t="str">
        <f>IFERROR(VLOOKUP(B111,'kody działań'!$A$109:$B$126,2,FALSE),"")</f>
        <v/>
      </c>
      <c r="D111" s="3"/>
      <c r="E111" s="3"/>
      <c r="F111" s="3"/>
      <c r="G111" s="45"/>
      <c r="H111" s="3"/>
      <c r="I111" s="3"/>
      <c r="J111" s="3"/>
      <c r="K111" s="3"/>
      <c r="L111" s="3"/>
    </row>
    <row r="112" spans="1:12">
      <c r="A112" s="3">
        <v>102</v>
      </c>
      <c r="B112" s="45"/>
      <c r="C112" s="3" t="str">
        <f>IFERROR(VLOOKUP(B112,'kody działań'!$A$109:$B$126,2,FALSE),"")</f>
        <v/>
      </c>
      <c r="D112" s="3"/>
      <c r="E112" s="3"/>
      <c r="F112" s="3"/>
      <c r="G112" s="45"/>
      <c r="H112" s="3"/>
      <c r="I112" s="3"/>
      <c r="J112" s="3"/>
      <c r="K112" s="3"/>
      <c r="L112" s="3"/>
    </row>
    <row r="113" spans="1:12">
      <c r="A113" s="3">
        <v>103</v>
      </c>
      <c r="B113" s="45"/>
      <c r="C113" s="3" t="str">
        <f>IFERROR(VLOOKUP(B113,'kody działań'!$A$109:$B$126,2,FALSE),"")</f>
        <v/>
      </c>
      <c r="D113" s="3"/>
      <c r="E113" s="3"/>
      <c r="F113" s="3"/>
      <c r="G113" s="45"/>
      <c r="H113" s="3"/>
      <c r="I113" s="3"/>
      <c r="J113" s="3"/>
      <c r="K113" s="3"/>
      <c r="L113" s="3"/>
    </row>
    <row r="114" spans="1:12">
      <c r="A114" s="3">
        <v>104</v>
      </c>
      <c r="B114" s="45"/>
      <c r="C114" s="3" t="str">
        <f>IFERROR(VLOOKUP(B114,'kody działań'!$A$109:$B$126,2,FALSE),"")</f>
        <v/>
      </c>
      <c r="D114" s="3"/>
      <c r="E114" s="3"/>
      <c r="F114" s="3"/>
      <c r="G114" s="45"/>
      <c r="H114" s="3"/>
      <c r="I114" s="3"/>
      <c r="J114" s="3"/>
      <c r="K114" s="3"/>
      <c r="L114" s="3"/>
    </row>
    <row r="115" spans="1:12">
      <c r="A115" s="3">
        <v>105</v>
      </c>
      <c r="B115" s="45"/>
      <c r="C115" s="3" t="str">
        <f>IFERROR(VLOOKUP(B115,'kody działań'!$A$109:$B$126,2,FALSE),"")</f>
        <v/>
      </c>
      <c r="D115" s="3"/>
      <c r="E115" s="3"/>
      <c r="F115" s="3"/>
      <c r="G115" s="45"/>
      <c r="H115" s="3"/>
      <c r="I115" s="3"/>
      <c r="J115" s="3"/>
      <c r="K115" s="3"/>
      <c r="L115" s="3"/>
    </row>
    <row r="116" spans="1:12">
      <c r="A116" s="3">
        <v>106</v>
      </c>
      <c r="B116" s="45"/>
      <c r="C116" s="3" t="str">
        <f>IFERROR(VLOOKUP(B116,'kody działań'!$A$109:$B$126,2,FALSE),"")</f>
        <v/>
      </c>
      <c r="D116" s="3"/>
      <c r="E116" s="3"/>
      <c r="F116" s="3"/>
      <c r="G116" s="45"/>
      <c r="H116" s="3"/>
      <c r="I116" s="3"/>
      <c r="J116" s="3"/>
      <c r="K116" s="3"/>
      <c r="L116" s="3"/>
    </row>
    <row r="117" spans="1:12">
      <c r="A117" s="3">
        <v>107</v>
      </c>
      <c r="B117" s="45"/>
      <c r="C117" s="3" t="str">
        <f>IFERROR(VLOOKUP(B117,'kody działań'!$A$109:$B$126,2,FALSE),"")</f>
        <v/>
      </c>
      <c r="D117" s="3"/>
      <c r="E117" s="3"/>
      <c r="F117" s="3"/>
      <c r="G117" s="45"/>
      <c r="H117" s="3"/>
      <c r="I117" s="3"/>
      <c r="J117" s="3"/>
      <c r="K117" s="3"/>
      <c r="L117" s="3"/>
    </row>
    <row r="118" spans="1:12">
      <c r="A118" s="3">
        <v>108</v>
      </c>
      <c r="B118" s="45"/>
      <c r="C118" s="3" t="str">
        <f>IFERROR(VLOOKUP(B118,'kody działań'!$A$109:$B$126,2,FALSE),"")</f>
        <v/>
      </c>
      <c r="D118" s="3"/>
      <c r="E118" s="3"/>
      <c r="F118" s="3"/>
      <c r="G118" s="45"/>
      <c r="H118" s="3"/>
      <c r="I118" s="3"/>
      <c r="J118" s="3"/>
      <c r="K118" s="3"/>
      <c r="L118" s="3"/>
    </row>
    <row r="119" spans="1:12">
      <c r="A119" s="3">
        <v>109</v>
      </c>
      <c r="B119" s="45"/>
      <c r="C119" s="3" t="str">
        <f>IFERROR(VLOOKUP(B119,'kody działań'!$A$109:$B$126,2,FALSE),"")</f>
        <v/>
      </c>
      <c r="D119" s="3"/>
      <c r="E119" s="3"/>
      <c r="F119" s="3"/>
      <c r="G119" s="45"/>
      <c r="H119" s="3"/>
      <c r="I119" s="3"/>
      <c r="J119" s="3"/>
      <c r="K119" s="3"/>
      <c r="L119" s="3"/>
    </row>
    <row r="120" spans="1:12">
      <c r="A120" s="3">
        <v>110</v>
      </c>
      <c r="B120" s="45"/>
      <c r="C120" s="3" t="str">
        <f>IFERROR(VLOOKUP(B120,'kody działań'!$A$109:$B$126,2,FALSE),"")</f>
        <v/>
      </c>
      <c r="D120" s="3"/>
      <c r="E120" s="3"/>
      <c r="F120" s="3"/>
      <c r="G120" s="45"/>
      <c r="H120" s="3"/>
      <c r="I120" s="3"/>
      <c r="J120" s="3"/>
      <c r="K120" s="3"/>
      <c r="L120" s="3"/>
    </row>
    <row r="121" spans="1:12">
      <c r="A121" s="3">
        <v>111</v>
      </c>
      <c r="B121" s="45"/>
      <c r="C121" s="3" t="str">
        <f>IFERROR(VLOOKUP(B121,'kody działań'!$A$109:$B$126,2,FALSE),"")</f>
        <v/>
      </c>
      <c r="D121" s="3"/>
      <c r="E121" s="3"/>
      <c r="F121" s="3"/>
      <c r="G121" s="45"/>
      <c r="H121" s="3"/>
      <c r="I121" s="3"/>
      <c r="J121" s="3"/>
      <c r="K121" s="3"/>
      <c r="L121" s="3"/>
    </row>
    <row r="122" spans="1:12">
      <c r="A122" s="3">
        <v>112</v>
      </c>
      <c r="B122" s="45"/>
      <c r="C122" s="3" t="str">
        <f>IFERROR(VLOOKUP(B122,'kody działań'!$A$109:$B$126,2,FALSE),"")</f>
        <v/>
      </c>
      <c r="D122" s="3"/>
      <c r="E122" s="3"/>
      <c r="F122" s="3"/>
      <c r="G122" s="45"/>
      <c r="H122" s="3"/>
      <c r="I122" s="3"/>
      <c r="J122" s="3"/>
      <c r="K122" s="3"/>
      <c r="L122" s="3"/>
    </row>
    <row r="123" spans="1:12">
      <c r="A123" s="3">
        <v>113</v>
      </c>
      <c r="B123" s="45"/>
      <c r="C123" s="3" t="str">
        <f>IFERROR(VLOOKUP(B123,'kody działań'!$A$109:$B$126,2,FALSE),"")</f>
        <v/>
      </c>
      <c r="D123" s="3"/>
      <c r="E123" s="3"/>
      <c r="F123" s="3"/>
      <c r="G123" s="45"/>
      <c r="H123" s="3"/>
      <c r="I123" s="3"/>
      <c r="J123" s="3"/>
      <c r="K123" s="3"/>
      <c r="L123" s="3"/>
    </row>
    <row r="124" spans="1:12">
      <c r="A124" s="3">
        <v>114</v>
      </c>
      <c r="B124" s="45"/>
      <c r="C124" s="3" t="str">
        <f>IFERROR(VLOOKUP(B124,'kody działań'!$A$109:$B$126,2,FALSE),"")</f>
        <v/>
      </c>
      <c r="D124" s="3"/>
      <c r="E124" s="3"/>
      <c r="F124" s="3"/>
      <c r="G124" s="45"/>
      <c r="H124" s="3"/>
      <c r="I124" s="3"/>
      <c r="J124" s="3"/>
      <c r="K124" s="3"/>
      <c r="L124" s="3"/>
    </row>
    <row r="125" spans="1:12">
      <c r="A125" s="3">
        <v>115</v>
      </c>
      <c r="B125" s="45"/>
      <c r="C125" s="3" t="str">
        <f>IFERROR(VLOOKUP(B125,'kody działań'!$A$109:$B$126,2,FALSE),"")</f>
        <v/>
      </c>
      <c r="D125" s="3"/>
      <c r="E125" s="3"/>
      <c r="F125" s="3"/>
      <c r="G125" s="45"/>
      <c r="H125" s="3"/>
      <c r="I125" s="3"/>
      <c r="J125" s="3"/>
      <c r="K125" s="3"/>
      <c r="L125" s="3"/>
    </row>
    <row r="126" spans="1:12">
      <c r="A126" s="3">
        <v>116</v>
      </c>
      <c r="B126" s="45"/>
      <c r="C126" s="3" t="str">
        <f>IFERROR(VLOOKUP(B126,'kody działań'!$A$109:$B$126,2,FALSE),"")</f>
        <v/>
      </c>
      <c r="D126" s="3"/>
      <c r="E126" s="3"/>
      <c r="F126" s="3"/>
      <c r="G126" s="45"/>
      <c r="H126" s="3"/>
      <c r="I126" s="3"/>
      <c r="J126" s="3"/>
      <c r="K126" s="3"/>
      <c r="L126" s="3"/>
    </row>
    <row r="127" spans="1:12">
      <c r="A127" s="3">
        <v>117</v>
      </c>
      <c r="B127" s="45"/>
      <c r="C127" s="3" t="str">
        <f>IFERROR(VLOOKUP(B127,'kody działań'!$A$109:$B$126,2,FALSE),"")</f>
        <v/>
      </c>
      <c r="D127" s="3"/>
      <c r="E127" s="3"/>
      <c r="F127" s="3"/>
      <c r="G127" s="45"/>
      <c r="H127" s="3"/>
      <c r="I127" s="3"/>
      <c r="J127" s="3"/>
      <c r="K127" s="3"/>
      <c r="L127" s="3"/>
    </row>
    <row r="128" spans="1:12">
      <c r="A128" s="3">
        <v>118</v>
      </c>
      <c r="B128" s="45"/>
      <c r="C128" s="3" t="str">
        <f>IFERROR(VLOOKUP(B128,'kody działań'!$A$109:$B$126,2,FALSE),"")</f>
        <v/>
      </c>
      <c r="D128" s="3"/>
      <c r="E128" s="3"/>
      <c r="F128" s="3"/>
      <c r="G128" s="45"/>
      <c r="H128" s="3"/>
      <c r="I128" s="3"/>
      <c r="J128" s="3"/>
      <c r="K128" s="3"/>
      <c r="L128" s="3"/>
    </row>
    <row r="129" spans="1:12">
      <c r="A129" s="3">
        <v>119</v>
      </c>
      <c r="B129" s="45"/>
      <c r="C129" s="3" t="str">
        <f>IFERROR(VLOOKUP(B129,'kody działań'!$A$109:$B$126,2,FALSE),"")</f>
        <v/>
      </c>
      <c r="D129" s="3"/>
      <c r="E129" s="3"/>
      <c r="F129" s="3"/>
      <c r="G129" s="45"/>
      <c r="H129" s="3"/>
      <c r="I129" s="3"/>
      <c r="J129" s="3"/>
      <c r="K129" s="3"/>
      <c r="L129" s="3"/>
    </row>
    <row r="130" spans="1:12">
      <c r="A130" s="3">
        <v>120</v>
      </c>
      <c r="B130" s="45"/>
      <c r="C130" s="3" t="str">
        <f>IFERROR(VLOOKUP(B130,'kody działań'!$A$109:$B$126,2,FALSE),"")</f>
        <v/>
      </c>
      <c r="D130" s="3"/>
      <c r="E130" s="3"/>
      <c r="F130" s="3"/>
      <c r="G130" s="45"/>
      <c r="H130" s="3"/>
      <c r="I130" s="3"/>
      <c r="J130" s="3"/>
      <c r="K130" s="3"/>
      <c r="L130" s="3"/>
    </row>
    <row r="131" spans="1:12">
      <c r="A131" s="3">
        <v>121</v>
      </c>
      <c r="B131" s="45"/>
      <c r="C131" s="3" t="str">
        <f>IFERROR(VLOOKUP(B131,'kody działań'!$A$109:$B$126,2,FALSE),"")</f>
        <v/>
      </c>
      <c r="D131" s="3"/>
      <c r="E131" s="3"/>
      <c r="F131" s="3"/>
      <c r="G131" s="45"/>
      <c r="H131" s="3"/>
      <c r="I131" s="3"/>
      <c r="J131" s="3"/>
      <c r="K131" s="3"/>
      <c r="L131" s="3"/>
    </row>
    <row r="132" spans="1:12">
      <c r="A132" s="3">
        <v>122</v>
      </c>
      <c r="B132" s="45"/>
      <c r="C132" s="3" t="str">
        <f>IFERROR(VLOOKUP(B132,'kody działań'!$A$109:$B$126,2,FALSE),"")</f>
        <v/>
      </c>
      <c r="D132" s="3"/>
      <c r="E132" s="3"/>
      <c r="F132" s="3"/>
      <c r="G132" s="45"/>
      <c r="H132" s="3"/>
      <c r="I132" s="3"/>
      <c r="J132" s="3"/>
      <c r="K132" s="3"/>
      <c r="L132" s="3"/>
    </row>
    <row r="133" spans="1:12">
      <c r="A133" s="3">
        <v>123</v>
      </c>
      <c r="B133" s="45"/>
      <c r="C133" s="3" t="str">
        <f>IFERROR(VLOOKUP(B133,'kody działań'!$A$109:$B$126,2,FALSE),"")</f>
        <v/>
      </c>
      <c r="D133" s="3"/>
      <c r="E133" s="3"/>
      <c r="F133" s="3"/>
      <c r="G133" s="45"/>
      <c r="H133" s="3"/>
      <c r="I133" s="3"/>
      <c r="J133" s="3"/>
      <c r="K133" s="3"/>
      <c r="L133" s="3"/>
    </row>
    <row r="134" spans="1:12">
      <c r="A134" s="3">
        <v>124</v>
      </c>
      <c r="B134" s="45"/>
      <c r="C134" s="3" t="str">
        <f>IFERROR(VLOOKUP(B134,'kody działań'!$A$109:$B$126,2,FALSE),"")</f>
        <v/>
      </c>
      <c r="D134" s="3"/>
      <c r="E134" s="3"/>
      <c r="F134" s="3"/>
      <c r="G134" s="45"/>
      <c r="H134" s="3"/>
      <c r="I134" s="3"/>
      <c r="J134" s="3"/>
      <c r="K134" s="3"/>
      <c r="L134" s="3"/>
    </row>
    <row r="135" spans="1:12">
      <c r="A135" s="3">
        <v>125</v>
      </c>
      <c r="B135" s="45"/>
      <c r="C135" s="3" t="str">
        <f>IFERROR(VLOOKUP(B135,'kody działań'!$A$109:$B$126,2,FALSE),"")</f>
        <v/>
      </c>
      <c r="D135" s="3"/>
      <c r="E135" s="3"/>
      <c r="F135" s="3"/>
      <c r="G135" s="45"/>
      <c r="H135" s="3"/>
      <c r="I135" s="3"/>
      <c r="J135" s="3"/>
      <c r="K135" s="3"/>
      <c r="L135" s="3"/>
    </row>
    <row r="136" spans="1:12">
      <c r="A136" s="3">
        <v>126</v>
      </c>
      <c r="B136" s="45"/>
      <c r="C136" s="3" t="str">
        <f>IFERROR(VLOOKUP(B136,'kody działań'!$A$109:$B$126,2,FALSE),"")</f>
        <v/>
      </c>
      <c r="D136" s="3"/>
      <c r="E136" s="3"/>
      <c r="F136" s="3"/>
      <c r="G136" s="45"/>
      <c r="H136" s="3"/>
      <c r="I136" s="3"/>
      <c r="J136" s="3"/>
      <c r="K136" s="3"/>
      <c r="L136" s="3"/>
    </row>
    <row r="137" spans="1:12">
      <c r="A137" s="3">
        <v>127</v>
      </c>
      <c r="B137" s="45"/>
      <c r="C137" s="3" t="str">
        <f>IFERROR(VLOOKUP(B137,'kody działań'!$A$109:$B$126,2,FALSE),"")</f>
        <v/>
      </c>
      <c r="D137" s="3"/>
      <c r="E137" s="3"/>
      <c r="F137" s="3"/>
      <c r="G137" s="45"/>
      <c r="H137" s="3"/>
      <c r="I137" s="3"/>
      <c r="J137" s="3"/>
      <c r="K137" s="3"/>
      <c r="L137" s="3"/>
    </row>
    <row r="138" spans="1:12">
      <c r="A138" s="3">
        <v>128</v>
      </c>
      <c r="B138" s="45"/>
      <c r="C138" s="3" t="str">
        <f>IFERROR(VLOOKUP(B138,'kody działań'!$A$109:$B$126,2,FALSE),"")</f>
        <v/>
      </c>
      <c r="D138" s="3"/>
      <c r="E138" s="3"/>
      <c r="F138" s="3"/>
      <c r="G138" s="45"/>
      <c r="H138" s="3"/>
      <c r="I138" s="3"/>
      <c r="J138" s="3"/>
      <c r="K138" s="3"/>
      <c r="L138" s="3"/>
    </row>
    <row r="139" spans="1:12">
      <c r="A139" s="3">
        <v>129</v>
      </c>
      <c r="B139" s="45"/>
      <c r="C139" s="3" t="str">
        <f>IFERROR(VLOOKUP(B139,'kody działań'!$A$109:$B$126,2,FALSE),"")</f>
        <v/>
      </c>
      <c r="D139" s="3"/>
      <c r="E139" s="3"/>
      <c r="F139" s="3"/>
      <c r="G139" s="45"/>
      <c r="H139" s="3"/>
      <c r="I139" s="3"/>
      <c r="J139" s="3"/>
      <c r="K139" s="3"/>
      <c r="L139" s="3"/>
    </row>
    <row r="140" spans="1:12">
      <c r="A140" s="3">
        <v>130</v>
      </c>
      <c r="B140" s="45"/>
      <c r="C140" s="3" t="str">
        <f>IFERROR(VLOOKUP(B140,'kody działań'!$A$109:$B$126,2,FALSE),"")</f>
        <v/>
      </c>
      <c r="D140" s="3"/>
      <c r="E140" s="3"/>
      <c r="F140" s="3"/>
      <c r="G140" s="45"/>
      <c r="H140" s="3"/>
      <c r="I140" s="3"/>
      <c r="J140" s="3"/>
      <c r="K140" s="3"/>
      <c r="L140" s="3"/>
    </row>
    <row r="141" spans="1:12">
      <c r="A141" s="3">
        <v>131</v>
      </c>
      <c r="B141" s="45"/>
      <c r="C141" s="3" t="str">
        <f>IFERROR(VLOOKUP(B141,'kody działań'!$A$109:$B$126,2,FALSE),"")</f>
        <v/>
      </c>
      <c r="D141" s="3"/>
      <c r="E141" s="3"/>
      <c r="F141" s="3"/>
      <c r="G141" s="45"/>
      <c r="H141" s="3"/>
      <c r="I141" s="3"/>
      <c r="J141" s="3"/>
      <c r="K141" s="3"/>
      <c r="L141" s="3"/>
    </row>
    <row r="142" spans="1:12">
      <c r="A142" s="3">
        <v>132</v>
      </c>
      <c r="B142" s="45"/>
      <c r="C142" s="3" t="str">
        <f>IFERROR(VLOOKUP(B142,'kody działań'!$A$109:$B$126,2,FALSE),"")</f>
        <v/>
      </c>
      <c r="D142" s="3"/>
      <c r="E142" s="3"/>
      <c r="F142" s="3"/>
      <c r="G142" s="45"/>
      <c r="H142" s="3"/>
      <c r="I142" s="3"/>
      <c r="J142" s="3"/>
      <c r="K142" s="3"/>
      <c r="L142" s="3"/>
    </row>
    <row r="143" spans="1:12">
      <c r="A143" s="3">
        <v>133</v>
      </c>
      <c r="B143" s="45"/>
      <c r="C143" s="3" t="str">
        <f>IFERROR(VLOOKUP(B143,'kody działań'!$A$109:$B$126,2,FALSE),"")</f>
        <v/>
      </c>
      <c r="D143" s="3"/>
      <c r="E143" s="3"/>
      <c r="F143" s="3"/>
      <c r="G143" s="45"/>
      <c r="H143" s="3"/>
      <c r="I143" s="3"/>
      <c r="J143" s="3"/>
      <c r="K143" s="3"/>
      <c r="L143" s="3"/>
    </row>
    <row r="144" spans="1:12">
      <c r="A144" s="3">
        <v>134</v>
      </c>
      <c r="B144" s="45"/>
      <c r="C144" s="3" t="str">
        <f>IFERROR(VLOOKUP(B144,'kody działań'!$A$109:$B$126,2,FALSE),"")</f>
        <v/>
      </c>
      <c r="D144" s="3"/>
      <c r="E144" s="3"/>
      <c r="F144" s="3"/>
      <c r="G144" s="45"/>
      <c r="H144" s="3"/>
      <c r="I144" s="3"/>
      <c r="J144" s="3"/>
      <c r="K144" s="3"/>
      <c r="L144" s="3"/>
    </row>
    <row r="145" spans="1:12">
      <c r="A145" s="3">
        <v>135</v>
      </c>
      <c r="B145" s="45"/>
      <c r="C145" s="3" t="str">
        <f>IFERROR(VLOOKUP(B145,'kody działań'!$A$109:$B$126,2,FALSE),"")</f>
        <v/>
      </c>
      <c r="D145" s="3"/>
      <c r="E145" s="3"/>
      <c r="F145" s="3"/>
      <c r="G145" s="45"/>
      <c r="H145" s="3"/>
      <c r="I145" s="3"/>
      <c r="J145" s="3"/>
      <c r="K145" s="3"/>
      <c r="L145" s="3"/>
    </row>
    <row r="146" spans="1:12">
      <c r="A146" s="3">
        <v>136</v>
      </c>
      <c r="B146" s="45"/>
      <c r="C146" s="3" t="str">
        <f>IFERROR(VLOOKUP(B146,'kody działań'!$A$109:$B$126,2,FALSE),"")</f>
        <v/>
      </c>
      <c r="D146" s="3"/>
      <c r="E146" s="3"/>
      <c r="F146" s="3"/>
      <c r="G146" s="45"/>
      <c r="H146" s="3"/>
      <c r="I146" s="3"/>
      <c r="J146" s="3"/>
      <c r="K146" s="3"/>
      <c r="L146" s="3"/>
    </row>
    <row r="147" spans="1:12">
      <c r="A147" s="3">
        <v>137</v>
      </c>
      <c r="B147" s="45"/>
      <c r="C147" s="3" t="str">
        <f>IFERROR(VLOOKUP(B147,'kody działań'!$A$109:$B$126,2,FALSE),"")</f>
        <v/>
      </c>
      <c r="D147" s="3"/>
      <c r="E147" s="3"/>
      <c r="F147" s="3"/>
      <c r="G147" s="45"/>
      <c r="H147" s="3"/>
      <c r="I147" s="3"/>
      <c r="J147" s="3"/>
      <c r="K147" s="3"/>
      <c r="L147" s="3"/>
    </row>
    <row r="148" spans="1:12">
      <c r="A148" s="3">
        <v>138</v>
      </c>
      <c r="B148" s="45"/>
      <c r="C148" s="3" t="str">
        <f>IFERROR(VLOOKUP(B148,'kody działań'!$A$109:$B$126,2,FALSE),"")</f>
        <v/>
      </c>
      <c r="D148" s="3"/>
      <c r="E148" s="3"/>
      <c r="F148" s="3"/>
      <c r="G148" s="45"/>
      <c r="H148" s="3"/>
      <c r="I148" s="3"/>
      <c r="J148" s="3"/>
      <c r="K148" s="3"/>
      <c r="L148" s="3"/>
    </row>
    <row r="149" spans="1:12">
      <c r="A149" s="3">
        <v>139</v>
      </c>
      <c r="B149" s="45"/>
      <c r="C149" s="3" t="str">
        <f>IFERROR(VLOOKUP(B149,'kody działań'!$A$109:$B$126,2,FALSE),"")</f>
        <v/>
      </c>
      <c r="D149" s="3"/>
      <c r="E149" s="3"/>
      <c r="F149" s="3"/>
      <c r="G149" s="45"/>
      <c r="H149" s="3"/>
      <c r="I149" s="3"/>
      <c r="J149" s="3"/>
      <c r="K149" s="3"/>
      <c r="L149" s="3"/>
    </row>
    <row r="150" spans="1:12">
      <c r="A150" s="3">
        <v>140</v>
      </c>
      <c r="B150" s="45"/>
      <c r="C150" s="3" t="str">
        <f>IFERROR(VLOOKUP(B150,'kody działań'!$A$109:$B$126,2,FALSE),"")</f>
        <v/>
      </c>
      <c r="D150" s="3"/>
      <c r="E150" s="3"/>
      <c r="F150" s="3"/>
      <c r="G150" s="45"/>
      <c r="H150" s="3"/>
      <c r="I150" s="3"/>
      <c r="J150" s="3"/>
      <c r="K150" s="3"/>
      <c r="L150" s="3"/>
    </row>
    <row r="151" spans="1:12">
      <c r="A151" s="3">
        <v>141</v>
      </c>
      <c r="B151" s="45"/>
      <c r="C151" s="3" t="str">
        <f>IFERROR(VLOOKUP(B151,'kody działań'!$A$109:$B$126,2,FALSE),"")</f>
        <v/>
      </c>
      <c r="D151" s="3"/>
      <c r="E151" s="3"/>
      <c r="F151" s="3"/>
      <c r="G151" s="45"/>
      <c r="H151" s="3"/>
      <c r="I151" s="3"/>
      <c r="J151" s="3"/>
      <c r="K151" s="3"/>
      <c r="L151" s="3"/>
    </row>
    <row r="152" spans="1:12">
      <c r="A152" s="3">
        <v>142</v>
      </c>
      <c r="B152" s="45"/>
      <c r="C152" s="3" t="str">
        <f>IFERROR(VLOOKUP(B152,'kody działań'!$A$109:$B$126,2,FALSE),"")</f>
        <v/>
      </c>
      <c r="D152" s="3"/>
      <c r="E152" s="3"/>
      <c r="F152" s="3"/>
      <c r="G152" s="45"/>
      <c r="H152" s="3"/>
      <c r="I152" s="3"/>
      <c r="J152" s="3"/>
      <c r="K152" s="3"/>
      <c r="L152" s="3"/>
    </row>
    <row r="153" spans="1:12">
      <c r="A153" s="3">
        <v>143</v>
      </c>
      <c r="B153" s="45"/>
      <c r="C153" s="3" t="str">
        <f>IFERROR(VLOOKUP(B153,'kody działań'!$A$109:$B$126,2,FALSE),"")</f>
        <v/>
      </c>
      <c r="D153" s="3"/>
      <c r="E153" s="3"/>
      <c r="F153" s="3"/>
      <c r="G153" s="45"/>
      <c r="H153" s="3"/>
      <c r="I153" s="3"/>
      <c r="J153" s="3"/>
      <c r="K153" s="3"/>
      <c r="L153" s="3"/>
    </row>
    <row r="154" spans="1:12">
      <c r="A154" s="3">
        <v>144</v>
      </c>
      <c r="B154" s="45"/>
      <c r="C154" s="3" t="str">
        <f>IFERROR(VLOOKUP(B154,'kody działań'!$A$109:$B$126,2,FALSE),"")</f>
        <v/>
      </c>
      <c r="D154" s="3"/>
      <c r="E154" s="3"/>
      <c r="F154" s="3"/>
      <c r="G154" s="45"/>
      <c r="H154" s="3"/>
      <c r="I154" s="3"/>
      <c r="J154" s="3"/>
      <c r="K154" s="3"/>
      <c r="L154" s="3"/>
    </row>
    <row r="155" spans="1:12">
      <c r="A155" s="3">
        <v>145</v>
      </c>
      <c r="B155" s="45"/>
      <c r="C155" s="3" t="str">
        <f>IFERROR(VLOOKUP(B155,'kody działań'!$A$109:$B$126,2,FALSE),"")</f>
        <v/>
      </c>
      <c r="D155" s="3"/>
      <c r="E155" s="3"/>
      <c r="F155" s="3"/>
      <c r="G155" s="45"/>
      <c r="H155" s="3"/>
      <c r="I155" s="3"/>
      <c r="J155" s="3"/>
      <c r="K155" s="3"/>
      <c r="L155" s="3"/>
    </row>
    <row r="156" spans="1:12">
      <c r="A156" s="3">
        <v>146</v>
      </c>
      <c r="B156" s="45"/>
      <c r="C156" s="3" t="str">
        <f>IFERROR(VLOOKUP(B156,'kody działań'!$A$109:$B$126,2,FALSE),"")</f>
        <v/>
      </c>
      <c r="D156" s="3"/>
      <c r="E156" s="3"/>
      <c r="F156" s="3"/>
      <c r="G156" s="45"/>
      <c r="H156" s="3"/>
      <c r="I156" s="3"/>
      <c r="J156" s="3"/>
      <c r="K156" s="3"/>
      <c r="L156" s="3"/>
    </row>
    <row r="157" spans="1:12">
      <c r="A157" s="3">
        <v>147</v>
      </c>
      <c r="B157" s="45"/>
      <c r="C157" s="3" t="str">
        <f>IFERROR(VLOOKUP(B157,'kody działań'!$A$109:$B$126,2,FALSE),"")</f>
        <v/>
      </c>
      <c r="D157" s="3"/>
      <c r="E157" s="3"/>
      <c r="F157" s="3"/>
      <c r="G157" s="45"/>
      <c r="H157" s="3"/>
      <c r="I157" s="3"/>
      <c r="J157" s="3"/>
      <c r="K157" s="3"/>
      <c r="L157" s="3"/>
    </row>
    <row r="158" spans="1:12">
      <c r="A158" s="3">
        <v>148</v>
      </c>
      <c r="B158" s="45"/>
      <c r="C158" s="3" t="str">
        <f>IFERROR(VLOOKUP(B158,'kody działań'!$A$109:$B$126,2,FALSE),"")</f>
        <v/>
      </c>
      <c r="D158" s="3"/>
      <c r="E158" s="3"/>
      <c r="F158" s="3"/>
      <c r="G158" s="45"/>
      <c r="H158" s="3"/>
      <c r="I158" s="3"/>
      <c r="J158" s="3"/>
      <c r="K158" s="3"/>
      <c r="L158" s="3"/>
    </row>
    <row r="159" spans="1:12">
      <c r="A159" s="3">
        <v>149</v>
      </c>
      <c r="B159" s="45"/>
      <c r="C159" s="3" t="str">
        <f>IFERROR(VLOOKUP(B159,'kody działań'!$A$109:$B$126,2,FALSE),"")</f>
        <v/>
      </c>
      <c r="D159" s="3"/>
      <c r="E159" s="3"/>
      <c r="F159" s="3"/>
      <c r="G159" s="45"/>
      <c r="H159" s="3"/>
      <c r="I159" s="3"/>
      <c r="J159" s="3"/>
      <c r="K159" s="3"/>
      <c r="L159" s="3"/>
    </row>
    <row r="160" spans="1:12">
      <c r="A160" s="3">
        <v>150</v>
      </c>
      <c r="B160" s="45"/>
      <c r="C160" s="3" t="str">
        <f>IFERROR(VLOOKUP(B160,'kody działań'!$A$109:$B$126,2,FALSE),"")</f>
        <v/>
      </c>
      <c r="D160" s="3"/>
      <c r="E160" s="3"/>
      <c r="F160" s="3"/>
      <c r="G160" s="45"/>
      <c r="H160" s="3"/>
      <c r="I160" s="3"/>
      <c r="J160" s="3"/>
      <c r="K160" s="3"/>
      <c r="L160" s="3"/>
    </row>
    <row r="161" spans="1:12">
      <c r="A161" s="3">
        <v>151</v>
      </c>
      <c r="B161" s="45"/>
      <c r="C161" s="3" t="str">
        <f>IFERROR(VLOOKUP(B161,'kody działań'!$A$109:$B$126,2,FALSE),"")</f>
        <v/>
      </c>
      <c r="D161" s="3"/>
      <c r="E161" s="3"/>
      <c r="F161" s="3"/>
      <c r="G161" s="45"/>
      <c r="H161" s="3"/>
      <c r="I161" s="3"/>
      <c r="J161" s="3"/>
      <c r="K161" s="3"/>
      <c r="L161" s="3"/>
    </row>
    <row r="162" spans="1:12">
      <c r="A162" s="3">
        <v>152</v>
      </c>
      <c r="B162" s="45"/>
      <c r="C162" s="3" t="str">
        <f>IFERROR(VLOOKUP(B162,'kody działań'!$A$109:$B$126,2,FALSE),"")</f>
        <v/>
      </c>
      <c r="D162" s="3"/>
      <c r="E162" s="3"/>
      <c r="F162" s="3"/>
      <c r="G162" s="45"/>
      <c r="H162" s="3"/>
      <c r="I162" s="3"/>
      <c r="J162" s="3"/>
      <c r="K162" s="3"/>
      <c r="L162" s="3"/>
    </row>
    <row r="163" spans="1:12">
      <c r="A163" s="3">
        <v>153</v>
      </c>
      <c r="B163" s="45"/>
      <c r="C163" s="3" t="str">
        <f>IFERROR(VLOOKUP(B163,'kody działań'!$A$109:$B$126,2,FALSE),"")</f>
        <v/>
      </c>
      <c r="D163" s="3"/>
      <c r="E163" s="3"/>
      <c r="F163" s="3"/>
      <c r="G163" s="45"/>
      <c r="H163" s="3"/>
      <c r="I163" s="3"/>
      <c r="J163" s="3"/>
      <c r="K163" s="3"/>
      <c r="L163" s="3"/>
    </row>
    <row r="164" spans="1:12">
      <c r="A164" s="3">
        <v>154</v>
      </c>
      <c r="B164" s="45"/>
      <c r="C164" s="3" t="str">
        <f>IFERROR(VLOOKUP(B164,'kody działań'!$A$109:$B$126,2,FALSE),"")</f>
        <v/>
      </c>
      <c r="D164" s="3"/>
      <c r="E164" s="3"/>
      <c r="F164" s="3"/>
      <c r="G164" s="45"/>
      <c r="H164" s="3"/>
      <c r="I164" s="3"/>
      <c r="J164" s="3"/>
      <c r="K164" s="3"/>
      <c r="L164" s="3"/>
    </row>
    <row r="165" spans="1:12">
      <c r="A165" s="3">
        <v>155</v>
      </c>
      <c r="B165" s="45"/>
      <c r="C165" s="3" t="str">
        <f>IFERROR(VLOOKUP(B165,'kody działań'!$A$109:$B$126,2,FALSE),"")</f>
        <v/>
      </c>
      <c r="D165" s="3"/>
      <c r="E165" s="3"/>
      <c r="F165" s="3"/>
      <c r="G165" s="45"/>
      <c r="H165" s="3"/>
      <c r="I165" s="3"/>
      <c r="J165" s="3"/>
      <c r="K165" s="3"/>
      <c r="L165" s="3"/>
    </row>
    <row r="166" spans="1:12">
      <c r="A166" s="3">
        <v>156</v>
      </c>
      <c r="B166" s="45"/>
      <c r="C166" s="3" t="str">
        <f>IFERROR(VLOOKUP(B166,'kody działań'!$A$109:$B$126,2,FALSE),"")</f>
        <v/>
      </c>
      <c r="D166" s="3"/>
      <c r="E166" s="3"/>
      <c r="F166" s="3"/>
      <c r="G166" s="45"/>
      <c r="H166" s="3"/>
      <c r="I166" s="3"/>
      <c r="J166" s="3"/>
      <c r="K166" s="3"/>
      <c r="L166" s="3"/>
    </row>
    <row r="167" spans="1:12">
      <c r="A167" s="3">
        <v>157</v>
      </c>
      <c r="B167" s="45"/>
      <c r="C167" s="3" t="str">
        <f>IFERROR(VLOOKUP(B167,'kody działań'!$A$109:$B$126,2,FALSE),"")</f>
        <v/>
      </c>
      <c r="D167" s="3"/>
      <c r="E167" s="3"/>
      <c r="F167" s="3"/>
      <c r="G167" s="45"/>
      <c r="H167" s="3"/>
      <c r="I167" s="3"/>
      <c r="J167" s="3"/>
      <c r="K167" s="3"/>
      <c r="L167" s="3"/>
    </row>
    <row r="168" spans="1:12">
      <c r="A168" s="3">
        <v>158</v>
      </c>
      <c r="B168" s="45"/>
      <c r="C168" s="3" t="str">
        <f>IFERROR(VLOOKUP(B168,'kody działań'!$A$109:$B$126,2,FALSE),"")</f>
        <v/>
      </c>
      <c r="D168" s="3"/>
      <c r="E168" s="3"/>
      <c r="F168" s="3"/>
      <c r="G168" s="45"/>
      <c r="H168" s="3"/>
      <c r="I168" s="3"/>
      <c r="J168" s="3"/>
      <c r="K168" s="3"/>
      <c r="L168" s="3"/>
    </row>
    <row r="169" spans="1:12">
      <c r="A169" s="3">
        <v>159</v>
      </c>
      <c r="B169" s="45"/>
      <c r="C169" s="3" t="str">
        <f>IFERROR(VLOOKUP(B169,'kody działań'!$A$109:$B$126,2,FALSE),"")</f>
        <v/>
      </c>
      <c r="D169" s="3"/>
      <c r="E169" s="3"/>
      <c r="F169" s="3"/>
      <c r="G169" s="45"/>
      <c r="H169" s="3"/>
      <c r="I169" s="3"/>
      <c r="J169" s="3"/>
      <c r="K169" s="3"/>
      <c r="L169" s="3"/>
    </row>
    <row r="170" spans="1:12">
      <c r="A170" s="3">
        <v>160</v>
      </c>
      <c r="B170" s="45"/>
      <c r="C170" s="3" t="str">
        <f>IFERROR(VLOOKUP(B170,'kody działań'!$A$109:$B$126,2,FALSE),"")</f>
        <v/>
      </c>
      <c r="D170" s="3"/>
      <c r="E170" s="3"/>
      <c r="F170" s="3"/>
      <c r="G170" s="45"/>
      <c r="H170" s="3"/>
      <c r="I170" s="3"/>
      <c r="J170" s="3"/>
      <c r="K170" s="3"/>
      <c r="L170" s="3"/>
    </row>
    <row r="171" spans="1:12">
      <c r="A171" s="3">
        <v>161</v>
      </c>
      <c r="B171" s="45"/>
      <c r="C171" s="3" t="str">
        <f>IFERROR(VLOOKUP(B171,'kody działań'!$A$109:$B$126,2,FALSE),"")</f>
        <v/>
      </c>
      <c r="D171" s="3"/>
      <c r="E171" s="3"/>
      <c r="F171" s="3"/>
      <c r="G171" s="45"/>
      <c r="H171" s="3"/>
      <c r="I171" s="3"/>
      <c r="J171" s="3"/>
      <c r="K171" s="3"/>
      <c r="L171" s="3"/>
    </row>
    <row r="172" spans="1:12">
      <c r="A172" s="3">
        <v>162</v>
      </c>
      <c r="B172" s="45"/>
      <c r="C172" s="3" t="str">
        <f>IFERROR(VLOOKUP(B172,'kody działań'!$A$109:$B$126,2,FALSE),"")</f>
        <v/>
      </c>
      <c r="D172" s="3"/>
      <c r="E172" s="3"/>
      <c r="F172" s="3"/>
      <c r="G172" s="45"/>
      <c r="H172" s="3"/>
      <c r="I172" s="3"/>
      <c r="J172" s="3"/>
      <c r="K172" s="3"/>
      <c r="L172" s="3"/>
    </row>
    <row r="173" spans="1:12">
      <c r="A173" s="3">
        <v>163</v>
      </c>
      <c r="B173" s="45"/>
      <c r="C173" s="3" t="str">
        <f>IFERROR(VLOOKUP(B173,'kody działań'!$A$109:$B$126,2,FALSE),"")</f>
        <v/>
      </c>
      <c r="D173" s="3"/>
      <c r="E173" s="3"/>
      <c r="F173" s="3"/>
      <c r="G173" s="45"/>
      <c r="H173" s="3"/>
      <c r="I173" s="3"/>
      <c r="J173" s="3"/>
      <c r="K173" s="3"/>
      <c r="L173" s="3"/>
    </row>
    <row r="174" spans="1:12">
      <c r="A174" s="3">
        <v>164</v>
      </c>
      <c r="B174" s="45"/>
      <c r="C174" s="3" t="str">
        <f>IFERROR(VLOOKUP(B174,'kody działań'!$A$109:$B$126,2,FALSE),"")</f>
        <v/>
      </c>
      <c r="D174" s="3"/>
      <c r="E174" s="3"/>
      <c r="F174" s="3"/>
      <c r="G174" s="45"/>
      <c r="H174" s="3"/>
      <c r="I174" s="3"/>
      <c r="J174" s="3"/>
      <c r="K174" s="3"/>
      <c r="L174" s="3"/>
    </row>
    <row r="175" spans="1:12">
      <c r="A175" s="3">
        <v>165</v>
      </c>
      <c r="B175" s="45"/>
      <c r="C175" s="3" t="str">
        <f>IFERROR(VLOOKUP(B175,'kody działań'!$A$109:$B$126,2,FALSE),"")</f>
        <v/>
      </c>
      <c r="D175" s="3"/>
      <c r="E175" s="3"/>
      <c r="F175" s="3"/>
      <c r="G175" s="45"/>
      <c r="H175" s="3"/>
      <c r="I175" s="3"/>
      <c r="J175" s="3"/>
      <c r="K175" s="3"/>
      <c r="L175" s="3"/>
    </row>
    <row r="176" spans="1:12">
      <c r="A176" s="3">
        <v>166</v>
      </c>
      <c r="B176" s="45"/>
      <c r="C176" s="3" t="str">
        <f>IFERROR(VLOOKUP(B176,'kody działań'!$A$109:$B$126,2,FALSE),"")</f>
        <v/>
      </c>
      <c r="D176" s="3"/>
      <c r="E176" s="3"/>
      <c r="F176" s="3"/>
      <c r="G176" s="45"/>
      <c r="H176" s="3"/>
      <c r="I176" s="3"/>
      <c r="J176" s="3"/>
      <c r="K176" s="3"/>
      <c r="L176" s="3"/>
    </row>
    <row r="177" spans="1:12">
      <c r="A177" s="3">
        <v>167</v>
      </c>
      <c r="B177" s="45"/>
      <c r="C177" s="3" t="str">
        <f>IFERROR(VLOOKUP(B177,'kody działań'!$A$109:$B$126,2,FALSE),"")</f>
        <v/>
      </c>
      <c r="D177" s="3"/>
      <c r="E177" s="3"/>
      <c r="F177" s="3"/>
      <c r="G177" s="45"/>
      <c r="H177" s="3"/>
      <c r="I177" s="3"/>
      <c r="J177" s="3"/>
      <c r="K177" s="3"/>
      <c r="L177" s="3"/>
    </row>
    <row r="178" spans="1:12">
      <c r="A178" s="3">
        <v>168</v>
      </c>
      <c r="B178" s="45"/>
      <c r="C178" s="3" t="str">
        <f>IFERROR(VLOOKUP(B178,'kody działań'!$A$109:$B$126,2,FALSE),"")</f>
        <v/>
      </c>
      <c r="D178" s="3"/>
      <c r="E178" s="3"/>
      <c r="F178" s="3"/>
      <c r="G178" s="45"/>
      <c r="H178" s="3"/>
      <c r="I178" s="3"/>
      <c r="J178" s="3"/>
      <c r="K178" s="3"/>
      <c r="L178" s="3"/>
    </row>
    <row r="179" spans="1:12">
      <c r="A179" s="3">
        <v>169</v>
      </c>
      <c r="B179" s="45"/>
      <c r="C179" s="3" t="str">
        <f>IFERROR(VLOOKUP(B179,'kody działań'!$A$109:$B$126,2,FALSE),"")</f>
        <v/>
      </c>
      <c r="D179" s="3"/>
      <c r="E179" s="3"/>
      <c r="F179" s="3"/>
      <c r="G179" s="45"/>
      <c r="H179" s="3"/>
      <c r="I179" s="3"/>
      <c r="J179" s="3"/>
      <c r="K179" s="3"/>
      <c r="L179" s="3"/>
    </row>
    <row r="180" spans="1:12">
      <c r="A180" s="3">
        <v>170</v>
      </c>
      <c r="B180" s="45"/>
      <c r="C180" s="3" t="str">
        <f>IFERROR(VLOOKUP(B180,'kody działań'!$A$109:$B$126,2,FALSE),"")</f>
        <v/>
      </c>
      <c r="D180" s="3"/>
      <c r="E180" s="3"/>
      <c r="F180" s="3"/>
      <c r="G180" s="45"/>
      <c r="H180" s="3"/>
      <c r="I180" s="3"/>
      <c r="J180" s="3"/>
      <c r="K180" s="3"/>
      <c r="L180" s="3"/>
    </row>
    <row r="181" spans="1:12">
      <c r="A181" s="3">
        <v>171</v>
      </c>
      <c r="B181" s="45"/>
      <c r="C181" s="3" t="str">
        <f>IFERROR(VLOOKUP(B181,'kody działań'!$A$109:$B$126,2,FALSE),"")</f>
        <v/>
      </c>
      <c r="D181" s="3"/>
      <c r="E181" s="3"/>
      <c r="F181" s="3"/>
      <c r="G181" s="45"/>
      <c r="H181" s="3"/>
      <c r="I181" s="3"/>
      <c r="J181" s="3"/>
      <c r="K181" s="3"/>
      <c r="L181" s="3"/>
    </row>
    <row r="182" spans="1:12">
      <c r="A182" s="3">
        <v>172</v>
      </c>
      <c r="B182" s="45"/>
      <c r="C182" s="3" t="str">
        <f>IFERROR(VLOOKUP(B182,'kody działań'!$A$109:$B$126,2,FALSE),"")</f>
        <v/>
      </c>
      <c r="D182" s="3"/>
      <c r="E182" s="3"/>
      <c r="F182" s="3"/>
      <c r="G182" s="45"/>
      <c r="H182" s="3"/>
      <c r="I182" s="3"/>
      <c r="J182" s="3"/>
      <c r="K182" s="3"/>
      <c r="L182" s="3"/>
    </row>
    <row r="183" spans="1:12">
      <c r="A183" s="3">
        <v>173</v>
      </c>
      <c r="B183" s="45"/>
      <c r="C183" s="3" t="str">
        <f>IFERROR(VLOOKUP(B183,'kody działań'!$A$109:$B$126,2,FALSE),"")</f>
        <v/>
      </c>
      <c r="D183" s="3"/>
      <c r="E183" s="3"/>
      <c r="F183" s="3"/>
      <c r="G183" s="45"/>
      <c r="H183" s="3"/>
      <c r="I183" s="3"/>
      <c r="J183" s="3"/>
      <c r="K183" s="3"/>
      <c r="L183" s="3"/>
    </row>
    <row r="184" spans="1:12">
      <c r="A184" s="3">
        <v>174</v>
      </c>
      <c r="B184" s="45"/>
      <c r="C184" s="3" t="str">
        <f>IFERROR(VLOOKUP(B184,'kody działań'!$A$109:$B$126,2,FALSE),"")</f>
        <v/>
      </c>
      <c r="D184" s="3"/>
      <c r="E184" s="3"/>
      <c r="F184" s="3"/>
      <c r="G184" s="45"/>
      <c r="H184" s="3"/>
      <c r="I184" s="3"/>
      <c r="J184" s="3"/>
      <c r="K184" s="3"/>
      <c r="L184" s="3"/>
    </row>
    <row r="185" spans="1:12">
      <c r="A185" s="3">
        <v>175</v>
      </c>
      <c r="B185" s="45"/>
      <c r="C185" s="3" t="str">
        <f>IFERROR(VLOOKUP(B185,'kody działań'!$A$109:$B$126,2,FALSE),"")</f>
        <v/>
      </c>
      <c r="D185" s="3"/>
      <c r="E185" s="3"/>
      <c r="F185" s="3"/>
      <c r="G185" s="45"/>
      <c r="H185" s="3"/>
      <c r="I185" s="3"/>
      <c r="J185" s="3"/>
      <c r="K185" s="3"/>
      <c r="L185" s="3"/>
    </row>
    <row r="186" spans="1:12">
      <c r="A186" s="3">
        <v>176</v>
      </c>
      <c r="B186" s="45"/>
      <c r="C186" s="3" t="str">
        <f>IFERROR(VLOOKUP(B186,'kody działań'!$A$109:$B$126,2,FALSE),"")</f>
        <v/>
      </c>
      <c r="D186" s="3"/>
      <c r="E186" s="3"/>
      <c r="F186" s="3"/>
      <c r="G186" s="45"/>
      <c r="H186" s="3"/>
      <c r="I186" s="3"/>
      <c r="J186" s="3"/>
      <c r="K186" s="3"/>
      <c r="L186" s="3"/>
    </row>
    <row r="187" spans="1:12">
      <c r="A187" s="3">
        <v>177</v>
      </c>
      <c r="B187" s="45"/>
      <c r="C187" s="3" t="str">
        <f>IFERROR(VLOOKUP(B187,'kody działań'!$A$109:$B$126,2,FALSE),"")</f>
        <v/>
      </c>
      <c r="D187" s="3"/>
      <c r="E187" s="3"/>
      <c r="F187" s="3"/>
      <c r="G187" s="45"/>
      <c r="H187" s="3"/>
      <c r="I187" s="3"/>
      <c r="J187" s="3"/>
      <c r="K187" s="3"/>
      <c r="L187" s="3"/>
    </row>
    <row r="188" spans="1:12">
      <c r="A188" s="3">
        <v>178</v>
      </c>
      <c r="B188" s="45"/>
      <c r="C188" s="3" t="str">
        <f>IFERROR(VLOOKUP(B188,'kody działań'!$A$109:$B$126,2,FALSE),"")</f>
        <v/>
      </c>
      <c r="D188" s="3"/>
      <c r="E188" s="3"/>
      <c r="F188" s="3"/>
      <c r="G188" s="45"/>
      <c r="H188" s="3"/>
      <c r="I188" s="3"/>
      <c r="J188" s="3"/>
      <c r="K188" s="3"/>
      <c r="L188" s="3"/>
    </row>
    <row r="189" spans="1:12">
      <c r="A189" s="3">
        <v>179</v>
      </c>
      <c r="B189" s="45"/>
      <c r="C189" s="3" t="str">
        <f>IFERROR(VLOOKUP(B189,'kody działań'!$A$109:$B$126,2,FALSE),"")</f>
        <v/>
      </c>
      <c r="D189" s="3"/>
      <c r="E189" s="3"/>
      <c r="F189" s="3"/>
      <c r="G189" s="45"/>
      <c r="H189" s="3"/>
      <c r="I189" s="3"/>
      <c r="J189" s="3"/>
      <c r="K189" s="3"/>
      <c r="L189" s="3"/>
    </row>
    <row r="190" spans="1:12">
      <c r="A190" s="3">
        <v>180</v>
      </c>
      <c r="B190" s="45"/>
      <c r="C190" s="3" t="str">
        <f>IFERROR(VLOOKUP(B190,'kody działań'!$A$109:$B$126,2,FALSE),"")</f>
        <v/>
      </c>
      <c r="D190" s="3"/>
      <c r="E190" s="3"/>
      <c r="F190" s="3"/>
      <c r="G190" s="45"/>
      <c r="H190" s="3"/>
      <c r="I190" s="3"/>
      <c r="J190" s="3"/>
      <c r="K190" s="3"/>
      <c r="L190" s="3"/>
    </row>
    <row r="191" spans="1:12">
      <c r="A191" s="3">
        <v>181</v>
      </c>
      <c r="B191" s="45"/>
      <c r="C191" s="3" t="str">
        <f>IFERROR(VLOOKUP(B191,'kody działań'!$A$109:$B$126,2,FALSE),"")</f>
        <v/>
      </c>
      <c r="D191" s="3"/>
      <c r="E191" s="3"/>
      <c r="F191" s="3"/>
      <c r="G191" s="45"/>
      <c r="H191" s="3"/>
      <c r="I191" s="3"/>
      <c r="J191" s="3"/>
      <c r="K191" s="3"/>
      <c r="L191" s="3"/>
    </row>
    <row r="192" spans="1:12">
      <c r="A192" s="3">
        <v>182</v>
      </c>
      <c r="B192" s="45"/>
      <c r="C192" s="3" t="str">
        <f>IFERROR(VLOOKUP(B192,'kody działań'!$A$109:$B$126,2,FALSE),"")</f>
        <v/>
      </c>
      <c r="D192" s="3"/>
      <c r="E192" s="3"/>
      <c r="F192" s="3"/>
      <c r="G192" s="45"/>
      <c r="H192" s="3"/>
      <c r="I192" s="3"/>
      <c r="J192" s="3"/>
      <c r="K192" s="3"/>
      <c r="L192" s="3"/>
    </row>
    <row r="193" spans="1:12">
      <c r="A193" s="3">
        <v>183</v>
      </c>
      <c r="B193" s="45"/>
      <c r="C193" s="3" t="str">
        <f>IFERROR(VLOOKUP(B193,'kody działań'!$A$109:$B$126,2,FALSE),"")</f>
        <v/>
      </c>
      <c r="D193" s="3"/>
      <c r="E193" s="3"/>
      <c r="F193" s="3"/>
      <c r="G193" s="45"/>
      <c r="H193" s="3"/>
      <c r="I193" s="3"/>
      <c r="J193" s="3"/>
      <c r="K193" s="3"/>
      <c r="L193" s="3"/>
    </row>
    <row r="194" spans="1:12">
      <c r="A194" s="3">
        <v>184</v>
      </c>
      <c r="B194" s="45"/>
      <c r="C194" s="3" t="str">
        <f>IFERROR(VLOOKUP(B194,'kody działań'!$A$109:$B$126,2,FALSE),"")</f>
        <v/>
      </c>
      <c r="D194" s="3"/>
      <c r="E194" s="3"/>
      <c r="F194" s="3"/>
      <c r="G194" s="45"/>
      <c r="H194" s="3"/>
      <c r="I194" s="3"/>
      <c r="J194" s="3"/>
      <c r="K194" s="3"/>
      <c r="L194" s="3"/>
    </row>
    <row r="195" spans="1:12">
      <c r="A195" s="3">
        <v>185</v>
      </c>
      <c r="B195" s="45"/>
      <c r="C195" s="3" t="str">
        <f>IFERROR(VLOOKUP(B195,'kody działań'!$A$109:$B$126,2,FALSE),"")</f>
        <v/>
      </c>
      <c r="D195" s="3"/>
      <c r="E195" s="3"/>
      <c r="F195" s="3"/>
      <c r="G195" s="45"/>
      <c r="H195" s="3"/>
      <c r="I195" s="3"/>
      <c r="J195" s="3"/>
      <c r="K195" s="3"/>
      <c r="L195" s="3"/>
    </row>
    <row r="196" spans="1:12">
      <c r="A196" s="3">
        <v>186</v>
      </c>
      <c r="B196" s="45"/>
      <c r="C196" s="3" t="str">
        <f>IFERROR(VLOOKUP(B196,'kody działań'!$A$109:$B$126,2,FALSE),"")</f>
        <v/>
      </c>
      <c r="D196" s="3"/>
      <c r="E196" s="3"/>
      <c r="F196" s="3"/>
      <c r="G196" s="45"/>
      <c r="H196" s="3"/>
      <c r="I196" s="3"/>
      <c r="J196" s="3"/>
      <c r="K196" s="3"/>
      <c r="L196" s="3"/>
    </row>
    <row r="197" spans="1:12">
      <c r="A197" s="3">
        <v>187</v>
      </c>
      <c r="B197" s="45"/>
      <c r="C197" s="3" t="str">
        <f>IFERROR(VLOOKUP(B197,'kody działań'!$A$109:$B$126,2,FALSE),"")</f>
        <v/>
      </c>
      <c r="D197" s="3"/>
      <c r="E197" s="3"/>
      <c r="F197" s="3"/>
      <c r="G197" s="45"/>
      <c r="H197" s="3"/>
      <c r="I197" s="3"/>
      <c r="J197" s="3"/>
      <c r="K197" s="3"/>
      <c r="L197" s="3"/>
    </row>
    <row r="198" spans="1:12">
      <c r="A198" s="3">
        <v>188</v>
      </c>
      <c r="B198" s="45"/>
      <c r="C198" s="3" t="str">
        <f>IFERROR(VLOOKUP(B198,'kody działań'!$A$109:$B$126,2,FALSE),"")</f>
        <v/>
      </c>
      <c r="D198" s="3"/>
      <c r="E198" s="3"/>
      <c r="F198" s="3"/>
      <c r="G198" s="45"/>
      <c r="H198" s="3"/>
      <c r="I198" s="3"/>
      <c r="J198" s="3"/>
      <c r="K198" s="3"/>
      <c r="L198" s="3"/>
    </row>
    <row r="199" spans="1:12">
      <c r="A199" s="3">
        <v>189</v>
      </c>
      <c r="B199" s="45"/>
      <c r="C199" s="3" t="str">
        <f>IFERROR(VLOOKUP(B199,'kody działań'!$A$109:$B$126,2,FALSE),"")</f>
        <v/>
      </c>
      <c r="D199" s="3"/>
      <c r="E199" s="3"/>
      <c r="F199" s="3"/>
      <c r="G199" s="45"/>
      <c r="H199" s="3"/>
      <c r="I199" s="3"/>
      <c r="J199" s="3"/>
      <c r="K199" s="3"/>
      <c r="L199" s="3"/>
    </row>
  </sheetData>
  <mergeCells count="11">
    <mergeCell ref="J8:J9"/>
    <mergeCell ref="K8:K9"/>
    <mergeCell ref="L8:L9"/>
    <mergeCell ref="A3:D3"/>
    <mergeCell ref="G8:H8"/>
    <mergeCell ref="I8:I9"/>
    <mergeCell ref="A8:A9"/>
    <mergeCell ref="B8:B9"/>
    <mergeCell ref="C8:C9"/>
    <mergeCell ref="D8:D9"/>
    <mergeCell ref="E8:F9"/>
  </mergeCells>
  <dataValidations count="2">
    <dataValidation type="list" allowBlank="1" showInputMessage="1" showErrorMessage="1" sqref="G11:G199">
      <formula1>wskaznik_monitorowania_akcji</formula1>
    </dataValidation>
    <dataValidation type="list" allowBlank="1" showInputMessage="1" showErrorMessage="1" sqref="J11:J199">
      <formula1>sposob_finansowania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'kody działań'!$A$109:$A$125</xm:f>
          </x14:formula1>
          <xm:sqref>B11:B199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A31" sqref="A31:B31"/>
    </sheetView>
  </sheetViews>
  <sheetFormatPr defaultRowHeight="15"/>
  <cols>
    <col min="1" max="1" width="45.140625" style="1" customWidth="1"/>
    <col min="2" max="2" width="58.140625" style="1" customWidth="1"/>
    <col min="3" max="3" width="22.140625" style="1" customWidth="1"/>
    <col min="4" max="4" width="19.7109375" style="1" customWidth="1"/>
    <col min="5" max="5" width="25" style="1" customWidth="1"/>
    <col min="6" max="16384" width="9.140625" style="1"/>
  </cols>
  <sheetData>
    <row r="1" spans="1:5">
      <c r="A1" s="2" t="s">
        <v>333</v>
      </c>
      <c r="C1" s="68" t="str">
        <f>IF('Tabela Informacyjna'!C11=0,"",'Tabela Informacyjna'!C11)</f>
        <v/>
      </c>
    </row>
    <row r="2" spans="1:5">
      <c r="A2" s="2" t="s">
        <v>334</v>
      </c>
      <c r="C2" s="68" t="str">
        <f>IF('Tabela Informacyjna'!C9=0,"",'Tabela Informacyjna'!C9)</f>
        <v/>
      </c>
    </row>
    <row r="3" spans="1:5">
      <c r="A3" s="338" t="s">
        <v>335</v>
      </c>
      <c r="B3" s="338"/>
      <c r="C3" s="338"/>
      <c r="D3" s="338"/>
      <c r="E3" s="338"/>
    </row>
    <row r="4" spans="1:5">
      <c r="A4" s="2" t="s">
        <v>332</v>
      </c>
      <c r="C4" s="68" t="str">
        <f>'Tabela Informacyjna'!C8:D8</f>
        <v/>
      </c>
    </row>
    <row r="5" spans="1:5">
      <c r="C5" s="68" t="str">
        <f>IF('Tabela Informacyjna'!D9=0,"",'Tabela Informacyjna'!D9)</f>
        <v/>
      </c>
    </row>
    <row r="6" spans="1:5">
      <c r="A6" s="69" t="s">
        <v>511</v>
      </c>
      <c r="B6" s="70"/>
      <c r="C6" s="133">
        <f>IF('Tabela Informacyjna'!C6=0,"",'Tabela Informacyjna'!C6)</f>
        <v>2021</v>
      </c>
    </row>
    <row r="7" spans="1:5">
      <c r="A7" s="351" t="s">
        <v>512</v>
      </c>
      <c r="B7" s="352"/>
    </row>
    <row r="8" spans="1:5" ht="24">
      <c r="A8" s="143" t="s">
        <v>513</v>
      </c>
      <c r="B8" s="131" t="s">
        <v>514</v>
      </c>
    </row>
    <row r="9" spans="1:5" ht="72">
      <c r="A9" s="144" t="s">
        <v>636</v>
      </c>
      <c r="B9" s="140" t="s">
        <v>515</v>
      </c>
    </row>
    <row r="10" spans="1:5" ht="25.5" customHeight="1">
      <c r="A10" s="145" t="s">
        <v>516</v>
      </c>
      <c r="B10" s="131" t="s">
        <v>531</v>
      </c>
      <c r="D10" s="2"/>
    </row>
    <row r="11" spans="1:5" ht="32.25" customHeight="1">
      <c r="A11" s="349" t="s">
        <v>517</v>
      </c>
      <c r="B11" s="350"/>
      <c r="D11" s="2"/>
    </row>
    <row r="12" spans="1:5" ht="25.5" customHeight="1">
      <c r="A12" s="234" t="s">
        <v>518</v>
      </c>
      <c r="B12" s="236"/>
    </row>
    <row r="13" spans="1:5" ht="38.25" customHeight="1">
      <c r="A13" s="146" t="s">
        <v>590</v>
      </c>
      <c r="B13" s="141" t="s">
        <v>519</v>
      </c>
    </row>
    <row r="14" spans="1:5" ht="27" customHeight="1">
      <c r="A14" s="349" t="s">
        <v>520</v>
      </c>
      <c r="B14" s="350"/>
    </row>
    <row r="15" spans="1:5" ht="39" customHeight="1">
      <c r="A15" s="234" t="s">
        <v>518</v>
      </c>
      <c r="B15" s="236"/>
    </row>
    <row r="16" spans="1:5" ht="37.5" customHeight="1">
      <c r="A16" s="353" t="s">
        <v>521</v>
      </c>
      <c r="B16" s="354"/>
    </row>
    <row r="17" spans="1:2" ht="72">
      <c r="A17" s="144" t="s">
        <v>589</v>
      </c>
      <c r="B17" s="142" t="s">
        <v>522</v>
      </c>
    </row>
    <row r="18" spans="1:2" ht="24">
      <c r="A18" s="147" t="s">
        <v>523</v>
      </c>
      <c r="B18" s="131" t="s">
        <v>532</v>
      </c>
    </row>
    <row r="19" spans="1:2" ht="39.75" customHeight="1">
      <c r="A19" s="355" t="s">
        <v>588</v>
      </c>
      <c r="B19" s="356"/>
    </row>
    <row r="20" spans="1:2" ht="30.75" customHeight="1">
      <c r="A20" s="234" t="s">
        <v>533</v>
      </c>
      <c r="B20" s="236"/>
    </row>
    <row r="21" spans="1:2" ht="28.5" customHeight="1">
      <c r="A21" s="357" t="s">
        <v>524</v>
      </c>
      <c r="B21" s="358"/>
    </row>
    <row r="22" spans="1:2" ht="26.25" customHeight="1">
      <c r="A22" s="349" t="s">
        <v>525</v>
      </c>
      <c r="B22" s="350"/>
    </row>
    <row r="23" spans="1:2" ht="23.25" customHeight="1">
      <c r="A23" s="234" t="s">
        <v>518</v>
      </c>
      <c r="B23" s="236"/>
    </row>
    <row r="24" spans="1:2" ht="25.5" customHeight="1">
      <c r="A24" s="349" t="s">
        <v>526</v>
      </c>
      <c r="B24" s="350"/>
    </row>
    <row r="25" spans="1:2" ht="22.5" customHeight="1">
      <c r="A25" s="234" t="s">
        <v>518</v>
      </c>
      <c r="B25" s="236"/>
    </row>
    <row r="26" spans="1:2" ht="45.75" customHeight="1">
      <c r="A26" s="349" t="s">
        <v>587</v>
      </c>
      <c r="B26" s="350"/>
    </row>
    <row r="27" spans="1:2" ht="28.5" customHeight="1">
      <c r="A27" s="234" t="s">
        <v>518</v>
      </c>
      <c r="B27" s="236"/>
    </row>
    <row r="28" spans="1:2" ht="21.75" customHeight="1">
      <c r="A28" s="349" t="s">
        <v>527</v>
      </c>
      <c r="B28" s="350"/>
    </row>
    <row r="29" spans="1:2" ht="23.25" customHeight="1">
      <c r="A29" s="234" t="s">
        <v>528</v>
      </c>
      <c r="B29" s="236"/>
    </row>
    <row r="30" spans="1:2" ht="21" customHeight="1">
      <c r="A30" s="347" t="s">
        <v>529</v>
      </c>
      <c r="B30" s="348"/>
    </row>
    <row r="31" spans="1:2" ht="30.75" customHeight="1">
      <c r="A31" s="234" t="s">
        <v>530</v>
      </c>
      <c r="B31" s="236"/>
    </row>
    <row r="32" spans="1:2">
      <c r="A32" s="71"/>
      <c r="B32" s="71"/>
    </row>
    <row r="33" spans="1:3" ht="15.75" thickBot="1">
      <c r="A33" s="71"/>
      <c r="B33" s="71"/>
    </row>
    <row r="34" spans="1:3" ht="15.75" thickBot="1">
      <c r="A34" s="137" t="s">
        <v>593</v>
      </c>
      <c r="B34" s="150" t="s">
        <v>592</v>
      </c>
      <c r="C34" s="148"/>
    </row>
    <row r="35" spans="1:3" ht="15.75" thickBot="1">
      <c r="A35" s="138" t="s">
        <v>476</v>
      </c>
      <c r="B35" s="151" t="s">
        <v>594</v>
      </c>
      <c r="C35" s="149"/>
    </row>
    <row r="36" spans="1:3" ht="15.75" thickBot="1">
      <c r="A36" s="138" t="s">
        <v>460</v>
      </c>
      <c r="B36" s="151" t="s">
        <v>595</v>
      </c>
      <c r="C36" s="149"/>
    </row>
    <row r="37" spans="1:3" ht="15.75" thickBot="1">
      <c r="A37" s="152"/>
      <c r="B37" s="136" t="s">
        <v>600</v>
      </c>
    </row>
  </sheetData>
  <mergeCells count="20">
    <mergeCell ref="A23:B23"/>
    <mergeCell ref="A3:E3"/>
    <mergeCell ref="A7:B7"/>
    <mergeCell ref="A11:B11"/>
    <mergeCell ref="A12:B12"/>
    <mergeCell ref="A14:B14"/>
    <mergeCell ref="A15:B15"/>
    <mergeCell ref="A16:B16"/>
    <mergeCell ref="A19:B19"/>
    <mergeCell ref="A20:B20"/>
    <mergeCell ref="A21:B21"/>
    <mergeCell ref="A22:B22"/>
    <mergeCell ref="A30:B30"/>
    <mergeCell ref="A31:B31"/>
    <mergeCell ref="A24:B24"/>
    <mergeCell ref="A25:B25"/>
    <mergeCell ref="A26:B26"/>
    <mergeCell ref="A27:B27"/>
    <mergeCell ref="A28:B28"/>
    <mergeCell ref="A29:B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30" zoomScaleNormal="130" workbookViewId="0">
      <selection activeCell="B11" sqref="B11"/>
    </sheetView>
  </sheetViews>
  <sheetFormatPr defaultRowHeight="15"/>
  <cols>
    <col min="2" max="2" width="31.28515625" customWidth="1"/>
    <col min="3" max="3" width="74.85546875" customWidth="1"/>
    <col min="4" max="4" width="41.85546875" customWidth="1"/>
    <col min="5" max="5" width="26.7109375" customWidth="1"/>
  </cols>
  <sheetData>
    <row r="1" spans="1:5">
      <c r="A1" s="2" t="s">
        <v>333</v>
      </c>
      <c r="C1" s="43" t="str">
        <f>IF('Tabela Informacyjna'!C11=0,"",'Tabela Informacyjna'!C11)</f>
        <v/>
      </c>
    </row>
    <row r="2" spans="1:5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</row>
    <row r="3" spans="1:5">
      <c r="A3" s="338" t="s">
        <v>335</v>
      </c>
      <c r="B3" s="338"/>
      <c r="C3" s="338"/>
      <c r="D3" s="338"/>
      <c r="E3" s="338"/>
    </row>
    <row r="4" spans="1:5">
      <c r="A4" s="2" t="s">
        <v>332</v>
      </c>
      <c r="C4" s="43" t="str">
        <f>'Tabela Informacyjna'!C8:D8</f>
        <v/>
      </c>
      <c r="E4" s="133">
        <f>IF('Tabela Informacyjna'!C6=0,"",'Tabela Informacyjna'!C6)</f>
        <v>2021</v>
      </c>
    </row>
    <row r="6" spans="1:5">
      <c r="A6" t="s">
        <v>538</v>
      </c>
    </row>
    <row r="7" spans="1:5" s="103" customFormat="1" ht="57.75" customHeight="1">
      <c r="A7" s="154" t="s">
        <v>539</v>
      </c>
      <c r="B7" s="154" t="s">
        <v>540</v>
      </c>
      <c r="C7" s="154" t="s">
        <v>375</v>
      </c>
      <c r="D7" s="154" t="s">
        <v>500</v>
      </c>
      <c r="E7" s="154" t="s">
        <v>541</v>
      </c>
    </row>
    <row r="8" spans="1:5" s="153" customFormat="1" ht="40.5" customHeight="1">
      <c r="A8" s="155"/>
      <c r="B8" s="155" t="s">
        <v>8</v>
      </c>
      <c r="C8" s="155" t="s">
        <v>8</v>
      </c>
      <c r="D8" s="155" t="s">
        <v>632</v>
      </c>
      <c r="E8" s="155" t="s">
        <v>542</v>
      </c>
    </row>
    <row r="9" spans="1:5" s="2" customFormat="1" ht="37.5" customHeight="1">
      <c r="A9" s="32">
        <v>1</v>
      </c>
      <c r="B9" s="115"/>
      <c r="C9" s="115"/>
      <c r="D9" s="32"/>
      <c r="E9" s="32"/>
    </row>
    <row r="10" spans="1:5" s="2" customFormat="1" ht="11.25">
      <c r="A10" s="32">
        <v>2</v>
      </c>
      <c r="B10" s="115"/>
      <c r="C10" s="115"/>
      <c r="D10" s="32"/>
      <c r="E10" s="32"/>
    </row>
    <row r="11" spans="1:5" s="2" customFormat="1" ht="11.25">
      <c r="A11" s="32">
        <v>3</v>
      </c>
      <c r="B11" s="115"/>
      <c r="C11" s="115"/>
      <c r="D11" s="32"/>
      <c r="E11" s="32"/>
    </row>
    <row r="12" spans="1:5" s="2" customFormat="1" ht="11.25">
      <c r="A12" s="32">
        <v>4</v>
      </c>
      <c r="B12" s="115"/>
      <c r="C12" s="115"/>
      <c r="D12" s="32"/>
      <c r="E12" s="32"/>
    </row>
    <row r="13" spans="1:5" s="2" customFormat="1" ht="11.25">
      <c r="A13" s="32">
        <v>5</v>
      </c>
      <c r="B13" s="115"/>
      <c r="C13" s="115"/>
      <c r="D13" s="32"/>
      <c r="E13" s="32"/>
    </row>
    <row r="14" spans="1:5" s="2" customFormat="1" ht="11.25">
      <c r="A14" s="32">
        <v>6</v>
      </c>
      <c r="B14" s="115"/>
      <c r="C14" s="115"/>
      <c r="D14" s="32"/>
      <c r="E14" s="32"/>
    </row>
    <row r="15" spans="1:5" s="2" customFormat="1" ht="11.25">
      <c r="A15" s="32">
        <v>7</v>
      </c>
      <c r="B15" s="115"/>
      <c r="C15" s="115"/>
      <c r="D15" s="32"/>
      <c r="E15" s="32"/>
    </row>
    <row r="16" spans="1:5" s="2" customFormat="1" ht="11.25">
      <c r="A16" s="32">
        <v>8</v>
      </c>
      <c r="B16" s="115"/>
      <c r="C16" s="115"/>
      <c r="D16" s="32"/>
      <c r="E16" s="32"/>
    </row>
    <row r="17" spans="1:5" s="2" customFormat="1" ht="11.25">
      <c r="A17" s="32">
        <v>9</v>
      </c>
      <c r="B17" s="115"/>
      <c r="C17" s="115"/>
      <c r="D17" s="32"/>
      <c r="E17" s="32"/>
    </row>
    <row r="18" spans="1:5" ht="15.75" thickBot="1"/>
    <row r="19" spans="1:5" ht="15.75" thickBot="1">
      <c r="B19" s="139" t="s">
        <v>8</v>
      </c>
      <c r="C19" s="134" t="s">
        <v>601</v>
      </c>
    </row>
  </sheetData>
  <mergeCells count="1">
    <mergeCell ref="A3:E3"/>
  </mergeCells>
  <dataValidations count="2">
    <dataValidation type="list" allowBlank="1" showInputMessage="1" showErrorMessage="1" sqref="C9:C17">
      <formula1>INDIRECT(B9)</formula1>
    </dataValidation>
    <dataValidation type="list" allowBlank="1" showInputMessage="1" showErrorMessage="1" sqref="B9:B17">
      <formula1>lista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11" sqref="C11"/>
    </sheetView>
  </sheetViews>
  <sheetFormatPr defaultRowHeight="15"/>
  <cols>
    <col min="1" max="1" width="6.85546875" customWidth="1"/>
    <col min="2" max="2" width="27.42578125" customWidth="1"/>
    <col min="3" max="3" width="25.42578125" customWidth="1"/>
    <col min="4" max="4" width="36.5703125" customWidth="1"/>
    <col min="5" max="5" width="23.7109375" customWidth="1"/>
  </cols>
  <sheetData>
    <row r="1" spans="1:5">
      <c r="A1" s="2" t="s">
        <v>333</v>
      </c>
      <c r="C1" s="43" t="str">
        <f>IF('Tabela Informacyjna'!C11=0,"",'Tabela Informacyjna'!C11)</f>
        <v/>
      </c>
    </row>
    <row r="2" spans="1:5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</row>
    <row r="3" spans="1:5">
      <c r="A3" s="338" t="s">
        <v>335</v>
      </c>
      <c r="B3" s="338"/>
      <c r="C3" s="338"/>
      <c r="D3" s="338"/>
      <c r="E3" s="338"/>
    </row>
    <row r="4" spans="1:5">
      <c r="A4" s="2" t="s">
        <v>332</v>
      </c>
      <c r="C4" s="43" t="str">
        <f>'Tabela Informacyjna'!C8:D8</f>
        <v/>
      </c>
      <c r="E4" s="133">
        <f>IF('Tabela Informacyjna'!C6=0,"",'Tabela Informacyjna'!C6)</f>
        <v>2021</v>
      </c>
    </row>
    <row r="6" spans="1:5" ht="28.5" customHeight="1">
      <c r="A6" s="172" t="s">
        <v>625</v>
      </c>
      <c r="B6" s="172" t="s">
        <v>626</v>
      </c>
      <c r="C6" s="172" t="s">
        <v>627</v>
      </c>
      <c r="D6" s="172" t="s">
        <v>628</v>
      </c>
    </row>
    <row r="7" spans="1:5" ht="36" customHeight="1">
      <c r="A7" s="174"/>
      <c r="B7" s="174" t="s">
        <v>633</v>
      </c>
      <c r="C7" s="174" t="s">
        <v>633</v>
      </c>
      <c r="D7" s="174" t="s">
        <v>634</v>
      </c>
    </row>
    <row r="8" spans="1:5" ht="18" customHeight="1">
      <c r="A8" s="94">
        <v>1</v>
      </c>
      <c r="B8" s="94"/>
      <c r="C8" s="94"/>
      <c r="D8" s="94"/>
    </row>
    <row r="9" spans="1:5" ht="18" customHeight="1">
      <c r="A9" s="94">
        <v>2</v>
      </c>
      <c r="B9" s="94"/>
      <c r="C9" s="94"/>
      <c r="D9" s="94"/>
    </row>
    <row r="10" spans="1:5" ht="18" customHeight="1">
      <c r="A10" s="94">
        <v>3</v>
      </c>
      <c r="B10" s="94"/>
      <c r="C10" s="94"/>
      <c r="D10" s="94"/>
    </row>
    <row r="11" spans="1:5" ht="18" customHeight="1">
      <c r="A11" s="94">
        <v>4</v>
      </c>
      <c r="B11" s="94"/>
      <c r="C11" s="94"/>
      <c r="D11" s="94"/>
    </row>
    <row r="12" spans="1:5" ht="18" customHeight="1">
      <c r="A12" s="94">
        <v>5</v>
      </c>
      <c r="B12" s="94"/>
      <c r="C12" s="94"/>
      <c r="D12" s="94"/>
    </row>
    <row r="13" spans="1:5" ht="18" customHeight="1">
      <c r="A13" s="94">
        <v>6</v>
      </c>
      <c r="B13" s="94"/>
      <c r="C13" s="94"/>
      <c r="D13" s="94"/>
    </row>
    <row r="14" spans="1:5" ht="18" customHeight="1">
      <c r="A14" s="94">
        <v>7</v>
      </c>
      <c r="B14" s="94"/>
      <c r="C14" s="94"/>
      <c r="D14" s="94"/>
    </row>
    <row r="15" spans="1:5" ht="18" customHeight="1">
      <c r="A15" s="94">
        <v>8</v>
      </c>
      <c r="B15" s="94"/>
      <c r="C15" s="94"/>
      <c r="D15" s="94"/>
    </row>
    <row r="16" spans="1:5" ht="18" customHeight="1">
      <c r="A16" s="94">
        <v>9</v>
      </c>
      <c r="B16" s="94"/>
      <c r="C16" s="94"/>
      <c r="D16" s="94"/>
    </row>
    <row r="17" spans="1:4" ht="18" customHeight="1">
      <c r="A17" s="94">
        <v>10</v>
      </c>
      <c r="B17" s="94"/>
      <c r="C17" s="94"/>
      <c r="D17" s="94"/>
    </row>
    <row r="18" spans="1:4" ht="18" customHeight="1">
      <c r="A18" s="94">
        <v>11</v>
      </c>
      <c r="B18" s="94"/>
      <c r="C18" s="94"/>
      <c r="D18" s="94"/>
    </row>
    <row r="19" spans="1:4" ht="18" customHeight="1">
      <c r="A19" s="94">
        <v>12</v>
      </c>
      <c r="B19" s="94"/>
      <c r="C19" s="94"/>
      <c r="D19" s="94"/>
    </row>
    <row r="20" spans="1:4" ht="18" customHeight="1">
      <c r="A20" s="94">
        <v>13</v>
      </c>
      <c r="B20" s="94"/>
      <c r="C20" s="94"/>
      <c r="D20" s="94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14" sqref="H14"/>
    </sheetView>
  </sheetViews>
  <sheetFormatPr defaultRowHeight="15"/>
  <cols>
    <col min="1" max="1" width="5.140625" customWidth="1"/>
    <col min="2" max="2" width="34.5703125" customWidth="1"/>
    <col min="3" max="3" width="32.42578125" customWidth="1"/>
    <col min="4" max="4" width="38.42578125" customWidth="1"/>
  </cols>
  <sheetData>
    <row r="1" spans="1:5">
      <c r="A1" s="2" t="s">
        <v>333</v>
      </c>
      <c r="C1" s="43" t="str">
        <f>IF('Tabela Informacyjna'!C11=0,"",'Tabela Informacyjna'!C11)</f>
        <v/>
      </c>
    </row>
    <row r="2" spans="1:5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</row>
    <row r="3" spans="1:5">
      <c r="A3" s="338" t="s">
        <v>335</v>
      </c>
      <c r="B3" s="338"/>
      <c r="C3" s="338"/>
      <c r="D3" s="338"/>
      <c r="E3" s="338"/>
    </row>
    <row r="4" spans="1:5">
      <c r="A4" s="2" t="s">
        <v>332</v>
      </c>
      <c r="C4" s="43" t="str">
        <f>'Tabela Informacyjna'!C8:D8</f>
        <v/>
      </c>
      <c r="E4" s="133">
        <f>IF('Tabela Informacyjna'!C6=0,"",'Tabela Informacyjna'!C6)</f>
        <v>2021</v>
      </c>
    </row>
    <row r="6" spans="1:5" ht="90" customHeight="1">
      <c r="A6" s="172" t="s">
        <v>625</v>
      </c>
      <c r="B6" s="172" t="s">
        <v>629</v>
      </c>
      <c r="C6" s="172" t="s">
        <v>630</v>
      </c>
      <c r="D6" s="172" t="s">
        <v>631</v>
      </c>
    </row>
    <row r="7" spans="1:5" ht="32.25" customHeight="1">
      <c r="A7" s="173"/>
      <c r="B7" s="174" t="s">
        <v>633</v>
      </c>
      <c r="C7" s="174" t="s">
        <v>635</v>
      </c>
      <c r="D7" s="174" t="s">
        <v>634</v>
      </c>
    </row>
    <row r="8" spans="1:5">
      <c r="A8" s="94">
        <v>1</v>
      </c>
      <c r="B8" s="94"/>
      <c r="C8" s="94"/>
      <c r="D8" s="94"/>
    </row>
    <row r="9" spans="1:5">
      <c r="A9" s="94">
        <v>2</v>
      </c>
      <c r="B9" s="94"/>
      <c r="C9" s="94"/>
      <c r="D9" s="94"/>
    </row>
    <row r="10" spans="1:5">
      <c r="A10" s="94">
        <v>3</v>
      </c>
      <c r="B10" s="94"/>
      <c r="C10" s="94"/>
      <c r="D10" s="94"/>
    </row>
    <row r="11" spans="1:5">
      <c r="A11" s="94">
        <v>4</v>
      </c>
      <c r="B11" s="94"/>
      <c r="C11" s="94"/>
      <c r="D11" s="94"/>
    </row>
    <row r="12" spans="1:5">
      <c r="A12" s="94">
        <v>5</v>
      </c>
      <c r="B12" s="94"/>
      <c r="C12" s="94"/>
      <c r="D12" s="94"/>
    </row>
    <row r="13" spans="1:5">
      <c r="A13" s="94">
        <v>6</v>
      </c>
      <c r="B13" s="94"/>
      <c r="C13" s="94"/>
      <c r="D13" s="94"/>
    </row>
    <row r="14" spans="1:5">
      <c r="A14" s="94">
        <v>7</v>
      </c>
      <c r="B14" s="94"/>
      <c r="C14" s="94"/>
      <c r="D14" s="94"/>
    </row>
    <row r="15" spans="1:5">
      <c r="A15" s="94">
        <v>8</v>
      </c>
      <c r="B15" s="94"/>
      <c r="C15" s="94"/>
      <c r="D15" s="94"/>
    </row>
    <row r="16" spans="1:5">
      <c r="A16" s="94">
        <v>9</v>
      </c>
      <c r="B16" s="94"/>
      <c r="C16" s="94"/>
      <c r="D16" s="94"/>
    </row>
    <row r="17" spans="1:4">
      <c r="A17" s="94">
        <v>10</v>
      </c>
      <c r="B17" s="94"/>
      <c r="C17" s="94"/>
      <c r="D17" s="94"/>
    </row>
    <row r="18" spans="1:4">
      <c r="A18" s="94">
        <v>11</v>
      </c>
      <c r="B18" s="94"/>
      <c r="C18" s="94"/>
      <c r="D18" s="94"/>
    </row>
    <row r="19" spans="1:4">
      <c r="A19" s="94">
        <v>12</v>
      </c>
      <c r="B19" s="94"/>
      <c r="C19" s="94"/>
      <c r="D19" s="94"/>
    </row>
    <row r="20" spans="1:4">
      <c r="A20" s="94">
        <v>13</v>
      </c>
      <c r="B20" s="94"/>
      <c r="C20" s="94"/>
      <c r="D20" s="94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9</vt:i4>
      </vt:variant>
    </vt:vector>
  </HeadingPairs>
  <TitlesOfParts>
    <vt:vector size="22" baseType="lpstr">
      <vt:lpstr>Tabela Informacyjna</vt:lpstr>
      <vt:lpstr>ZSO</vt:lpstr>
      <vt:lpstr>EE</vt:lpstr>
      <vt:lpstr>KPP</vt:lpstr>
      <vt:lpstr>PDK</vt:lpstr>
      <vt:lpstr>PDK_rozporz</vt:lpstr>
      <vt:lpstr>działania dodatkowe</vt:lpstr>
      <vt:lpstr>wydane decyzje</vt:lpstr>
      <vt:lpstr>wydane akty prawne</vt:lpstr>
      <vt:lpstr>lista gmin</vt:lpstr>
      <vt:lpstr>kody działań</vt:lpstr>
      <vt:lpstr>wskaźniki</vt:lpstr>
      <vt:lpstr>wskaźniki POP_przeliczenie efek</vt:lpstr>
      <vt:lpstr>liniowe</vt:lpstr>
      <vt:lpstr>lista</vt:lpstr>
      <vt:lpstr>listadzialan</vt:lpstr>
      <vt:lpstr>Nazwy_Gmin</vt:lpstr>
      <vt:lpstr>powierzchniowe</vt:lpstr>
      <vt:lpstr>punktowe</vt:lpstr>
      <vt:lpstr>sposob_finansowania</vt:lpstr>
      <vt:lpstr>wskaznik_monitorowania_akcji</vt:lpstr>
      <vt:lpstr>wspomagajace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Nowak</dc:creator>
  <cp:lastModifiedBy>Kamil Nowak</cp:lastModifiedBy>
  <dcterms:created xsi:type="dcterms:W3CDTF">2020-09-23T11:17:35Z</dcterms:created>
  <dcterms:modified xsi:type="dcterms:W3CDTF">2021-12-08T09:48:48Z</dcterms:modified>
</cp:coreProperties>
</file>